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VIDRA_SRV\FOLDERREDIR$\Ana\Desktop\Ana\2026\Financijski izvještaji\01.01.-30.06.2026\"/>
    </mc:Choice>
  </mc:AlternateContent>
  <xr:revisionPtr revIDLastSave="0" documentId="13_ncr:1_{2A45DDE3-53B6-4C21-BB67-F72E97267BFE}" xr6:coauthVersionLast="47" xr6:coauthVersionMax="47" xr10:uidLastSave="{00000000-0000-0000-0000-000000000000}"/>
  <bookViews>
    <workbookView xWindow="45" yWindow="30" windowWidth="15330" windowHeight="20145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D200" i="82" s="1"/>
  <c r="D187" i="82" s="1"/>
  <c r="E206" i="82"/>
  <c r="D206" i="82"/>
  <c r="E201" i="82"/>
  <c r="D201" i="82"/>
  <c r="E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/>
  <c r="E14" i="73"/>
  <c r="D14" i="73"/>
  <c r="E11" i="73"/>
  <c r="D11" i="73"/>
  <c r="E8" i="73"/>
  <c r="D8" i="73"/>
  <c r="E7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E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E7" i="70"/>
  <c r="D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I373" i="68"/>
  <c r="I372" i="68" s="1"/>
  <c r="G373" i="68"/>
  <c r="F373" i="68"/>
  <c r="E373" i="68"/>
  <c r="D373" i="68"/>
  <c r="H373" i="68" s="1"/>
  <c r="G372" i="68"/>
  <c r="G371" i="68" s="1"/>
  <c r="F372" i="68"/>
  <c r="E372" i="68"/>
  <c r="D372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G352" i="68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G321" i="68"/>
  <c r="F321" i="68"/>
  <c r="E321" i="68"/>
  <c r="D321" i="68"/>
  <c r="H321" i="68" s="1"/>
  <c r="G320" i="68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D280" i="68"/>
  <c r="H280" i="68" s="1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H276" i="68" s="1"/>
  <c r="G275" i="68"/>
  <c r="F275" i="68"/>
  <c r="E275" i="68"/>
  <c r="D275" i="68"/>
  <c r="G274" i="68"/>
  <c r="F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D244" i="68"/>
  <c r="G243" i="68"/>
  <c r="F243" i="68"/>
  <c r="E243" i="68"/>
  <c r="I243" i="68" s="1"/>
  <c r="D243" i="68"/>
  <c r="H243" i="68" s="1"/>
  <c r="J243" i="68" s="1"/>
  <c r="G242" i="68"/>
  <c r="G239" i="68" s="1"/>
  <c r="G187" i="68" s="1"/>
  <c r="F242" i="68"/>
  <c r="F239" i="68" s="1"/>
  <c r="F187" i="68" s="1"/>
  <c r="E242" i="68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G57" i="68"/>
  <c r="F57" i="68"/>
  <c r="G56" i="68"/>
  <c r="F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D45" i="68" s="1"/>
  <c r="G45" i="68"/>
  <c r="F45" i="68"/>
  <c r="E45" i="68"/>
  <c r="G44" i="68"/>
  <c r="F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D19" i="68" s="1"/>
  <c r="D6" i="68" s="1"/>
  <c r="G19" i="68"/>
  <c r="F19" i="68"/>
  <c r="E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D10" i="68"/>
  <c r="H10" i="68" s="1"/>
  <c r="J10" i="68" s="1"/>
  <c r="G9" i="68"/>
  <c r="F9" i="68"/>
  <c r="E9" i="68"/>
  <c r="I9" i="68" s="1"/>
  <c r="D9" i="68"/>
  <c r="H9" i="68" s="1"/>
  <c r="G8" i="68"/>
  <c r="F8" i="68"/>
  <c r="D8" i="68"/>
  <c r="G7" i="68"/>
  <c r="F7" i="68"/>
  <c r="D7" i="68"/>
  <c r="G6" i="68"/>
  <c r="F6" i="68"/>
  <c r="H58" i="68" l="1"/>
  <c r="D57" i="68"/>
  <c r="D56" i="68" s="1"/>
  <c r="D44" i="68" s="1"/>
  <c r="D45" i="70"/>
  <c r="D44" i="70" s="1"/>
  <c r="J425" i="68"/>
  <c r="H353" i="68"/>
  <c r="D352" i="68"/>
  <c r="J322" i="68"/>
  <c r="I321" i="68"/>
  <c r="I320" i="68" s="1"/>
  <c r="E320" i="68"/>
  <c r="I58" i="68"/>
  <c r="I57" i="68" s="1"/>
  <c r="I56" i="68" s="1"/>
  <c r="E57" i="68"/>
  <c r="E56" i="68" s="1"/>
  <c r="E44" i="68" s="1"/>
  <c r="I10" i="68"/>
  <c r="I8" i="68" s="1"/>
  <c r="I7" i="68" s="1"/>
  <c r="I6" i="68" s="1"/>
  <c r="E8" i="68"/>
  <c r="E7" i="68" s="1"/>
  <c r="E6" i="68" s="1"/>
  <c r="J416" i="68"/>
  <c r="H415" i="68"/>
  <c r="J415" i="68" s="1"/>
  <c r="H410" i="68"/>
  <c r="J410" i="68" s="1"/>
  <c r="J411" i="68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J373" i="68"/>
  <c r="H372" i="68"/>
  <c r="J372" i="68" s="1"/>
  <c r="H367" i="68"/>
  <c r="J367" i="68" s="1"/>
  <c r="J368" i="68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J298" i="68"/>
  <c r="H297" i="68"/>
  <c r="J297" i="68" s="1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I280" i="68"/>
  <c r="I279" i="68" s="1"/>
  <c r="I274" i="68" s="1"/>
  <c r="I244" i="68" s="1"/>
  <c r="E279" i="68"/>
  <c r="E274" i="68" s="1"/>
  <c r="E244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E239" i="68"/>
  <c r="E187" i="68" s="1"/>
  <c r="I242" i="68"/>
  <c r="I239" i="68" s="1"/>
  <c r="D239" i="68"/>
  <c r="D187" i="68" s="1"/>
  <c r="H242" i="68"/>
  <c r="J242" i="68" s="1"/>
  <c r="J240" i="68"/>
  <c r="H239" i="68"/>
  <c r="J239" i="68" s="1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J101" i="68"/>
  <c r="H100" i="68"/>
  <c r="J100" i="68" s="1"/>
  <c r="J96" i="68"/>
  <c r="H95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J21" i="68"/>
  <c r="H20" i="68"/>
  <c r="J15" i="68"/>
  <c r="H14" i="68"/>
  <c r="J14" i="68" s="1"/>
  <c r="J12" i="68"/>
  <c r="H11" i="68"/>
  <c r="J11" i="68" s="1"/>
  <c r="J9" i="68"/>
  <c r="H8" i="68"/>
  <c r="I234" i="68"/>
  <c r="I233" i="68" s="1"/>
  <c r="I187" i="68" s="1"/>
  <c r="J288" i="68" l="1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H244" i="68" l="1"/>
  <c r="J244" i="68" s="1"/>
  <c r="J245" i="68"/>
  <c r="J188" i="68"/>
  <c r="H187" i="68"/>
  <c r="J187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<sst xmlns="http://schemas.openxmlformats.org/spreadsheetml/2006/main" count="15428" uniqueCount="816">
  <si>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</si>
  <si>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VIDRA - AGENCIJA ZA REGIONALNI RAZVOJ VIROVITIČKO-PODRAVSKE ŽUPANIJE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</si>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</sst>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191464.39</v>
      </c>
      <c r="E6" s="2">
        <f t="shared" ref="E6:I6" si="0">+E7+E14+E19+E30+E35</f>
        <v>16400</v>
      </c>
      <c r="F6" s="2">
        <f t="shared" si="0"/>
        <v>0</v>
      </c>
      <c r="G6" s="2">
        <f>+G7+G14+G19+G30+G35</f>
        <v>0</v>
      </c>
      <c r="H6" s="2">
        <f t="shared" si="0"/>
        <v>191464.39</v>
      </c>
      <c r="I6" s="2">
        <f t="shared" si="0"/>
        <v>16400</v>
      </c>
      <c r="J6" s="50">
        <f>IF(H6&lt;&gt;0,IF(I6/H6&gt;=100,"&gt;&gt;100",I6/H6*100),"-")</f>
        <v>8.5655614602798984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16400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16400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16400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16400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12950.54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12950.54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3449.46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3449.46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191464.39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191464.39</v>
      </c>
      <c r="I19" s="3">
        <f t="shared" si="8"/>
        <v>0</v>
      </c>
      <c r="J19" s="50">
        <f t="shared" si="2"/>
        <v>0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191464.39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191464.39</v>
      </c>
      <c r="I20" s="3">
        <f t="shared" si="9"/>
        <v>0</v>
      </c>
      <c r="J20" s="50">
        <f t="shared" si="2"/>
        <v>0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191464.39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191464.39</v>
      </c>
      <c r="I21" s="11">
        <f t="shared" si="10"/>
        <v>0</v>
      </c>
      <c r="J21" s="50">
        <f t="shared" si="2"/>
        <v>0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193292.91</v>
      </c>
      <c r="E44" s="3">
        <f t="shared" ref="E44:I44" si="21">E45+E56+E94+E113+E122+E154+E165</f>
        <v>370</v>
      </c>
      <c r="F44" s="3">
        <f t="shared" si="21"/>
        <v>0</v>
      </c>
      <c r="G44" s="3">
        <f t="shared" si="21"/>
        <v>0</v>
      </c>
      <c r="H44" s="3">
        <f t="shared" si="21"/>
        <v>193292.91</v>
      </c>
      <c r="I44" s="3">
        <f t="shared" si="21"/>
        <v>370</v>
      </c>
      <c r="J44" s="50">
        <f t="shared" ref="J44:J107" si="22">IF(H44&lt;&gt;0,IF(I44/H44&gt;=100,"&gt;&gt;100",I44/H44*100),"-")</f>
        <v>0.19141933348719309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191442.41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191442.41</v>
      </c>
      <c r="I45" s="3">
        <f t="shared" si="23"/>
        <v>0</v>
      </c>
      <c r="J45" s="50">
        <f t="shared" si="22"/>
        <v>0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167075.56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167075.56</v>
      </c>
      <c r="I46" s="3">
        <f t="shared" si="24"/>
        <v>0</v>
      </c>
      <c r="J46" s="50">
        <f t="shared" si="22"/>
        <v>0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167075.56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167075.56</v>
      </c>
      <c r="I47" s="12">
        <f t="shared" si="25"/>
        <v>0</v>
      </c>
      <c r="J47" s="50">
        <f t="shared" si="22"/>
        <v>0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24366.850000000002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24366.850000000002</v>
      </c>
      <c r="I52" s="3">
        <f t="shared" si="26"/>
        <v>0</v>
      </c>
      <c r="J52" s="50">
        <f t="shared" si="22"/>
        <v>0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24366.850000000002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24366.850000000002</v>
      </c>
      <c r="I54" s="12">
        <f t="shared" si="27"/>
        <v>0</v>
      </c>
      <c r="J54" s="50">
        <f t="shared" si="22"/>
        <v>0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1850.5</v>
      </c>
      <c r="E56" s="3">
        <f t="shared" ref="E56:I56" si="28">E57+E62+E70+E80+E81+E86</f>
        <v>370</v>
      </c>
      <c r="F56" s="3">
        <f t="shared" si="28"/>
        <v>0</v>
      </c>
      <c r="G56" s="3">
        <f t="shared" si="28"/>
        <v>0</v>
      </c>
      <c r="H56" s="3">
        <f t="shared" si="28"/>
        <v>1850.5</v>
      </c>
      <c r="I56" s="3">
        <f t="shared" si="28"/>
        <v>370</v>
      </c>
      <c r="J56" s="50">
        <f t="shared" si="22"/>
        <v>19.994596055120237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1850.5</v>
      </c>
      <c r="E57" s="3">
        <f t="shared" si="29"/>
        <v>370</v>
      </c>
      <c r="F57" s="3">
        <f t="shared" si="29"/>
        <v>0</v>
      </c>
      <c r="G57" s="3">
        <f t="shared" si="29"/>
        <v>0</v>
      </c>
      <c r="H57" s="3">
        <f t="shared" si="29"/>
        <v>1850.5</v>
      </c>
      <c r="I57" s="3">
        <f t="shared" si="29"/>
        <v>370</v>
      </c>
      <c r="J57" s="50">
        <f t="shared" si="22"/>
        <v>19.994596055120237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1064</v>
      </c>
      <c r="E58" s="84">
        <f>SUM('510:816'!E58)</f>
        <v>200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1064</v>
      </c>
      <c r="I58" s="12">
        <f t="shared" si="30"/>
        <v>200</v>
      </c>
      <c r="J58" s="50">
        <f t="shared" si="22"/>
        <v>18.796992481203006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786.5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786.5</v>
      </c>
      <c r="I60" s="12">
        <f t="shared" si="30"/>
        <v>0</v>
      </c>
      <c r="J60" s="50">
        <f t="shared" si="22"/>
        <v>0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170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170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16400</v>
      </c>
      <c r="E320" s="3">
        <f t="shared" ref="E320:I320" si="143">SUM(E321:E324)</f>
        <v>16400</v>
      </c>
      <c r="F320" s="3">
        <f t="shared" si="143"/>
        <v>0</v>
      </c>
      <c r="G320" s="3">
        <f t="shared" si="143"/>
        <v>0</v>
      </c>
      <c r="H320" s="3">
        <f t="shared" si="143"/>
        <v>16400</v>
      </c>
      <c r="I320" s="3">
        <f t="shared" si="143"/>
        <v>16400</v>
      </c>
      <c r="J320" s="50">
        <f t="shared" ref="J320:J333" si="144">IF(H320&lt;&gt;0,IF(I320/H320&gt;=100,"&gt;&gt;100",I320/H320*100),"-")</f>
        <v>100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12950.54</v>
      </c>
      <c r="E321" s="84">
        <f>SUM('510:816'!E321)</f>
        <v>12950.54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12950.54</v>
      </c>
      <c r="I321" s="10">
        <f t="shared" si="145"/>
        <v>12950.54</v>
      </c>
      <c r="J321" s="50">
        <f t="shared" si="144"/>
        <v>100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3449.46</v>
      </c>
      <c r="E322" s="84">
        <f>SUM('510:816'!E322)</f>
        <v>3449.46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3449.46</v>
      </c>
      <c r="I322" s="10">
        <f t="shared" si="145"/>
        <v>3449.46</v>
      </c>
      <c r="J322" s="50">
        <f t="shared" si="144"/>
        <v>100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16000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16000</v>
      </c>
      <c r="I352" s="3">
        <f t="shared" si="154"/>
        <v>0</v>
      </c>
      <c r="J352" s="50">
        <f t="shared" si="149"/>
        <v>0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12550.54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12550.54</v>
      </c>
      <c r="I353" s="10">
        <f t="shared" si="155"/>
        <v>0</v>
      </c>
      <c r="J353" s="50">
        <f t="shared" si="149"/>
        <v>0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3449.46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3449.46</v>
      </c>
      <c r="I354" s="10">
        <f t="shared" si="155"/>
        <v>0</v>
      </c>
      <c r="J354" s="50">
        <f t="shared" si="149"/>
        <v>0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25130</v>
      </c>
      <c r="E425" s="84">
        <f>SUM('510:816'!E425)</f>
        <v>101428.36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25130</v>
      </c>
      <c r="I425" s="11">
        <f t="shared" si="176"/>
        <v>101428.36</v>
      </c>
      <c r="J425" s="50">
        <f>IF(H425&lt;&gt;0,IF(I425/H425&gt;=100,"&gt;&gt;100",I425/H425*100),"-")</f>
        <v>403.61464385196973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7" zoomScaleNormal="100" workbookViewId="0">
      <selection activeCell="D61" sqref="D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191464.39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191464.39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191464.39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191464.39</v>
      </c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191464.38999999998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189613.88999999998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165386.49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165386.49</v>
      </c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24227.4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24227.4</v>
      </c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1850.5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1850.5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1064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786.5</v>
      </c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38" zoomScaleNormal="100" workbookViewId="0">
      <selection activeCell="D55" sqref="D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16400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16400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16400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12950.54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3449.46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1828.52</v>
      </c>
      <c r="E44" s="3">
        <f>E45+E56+E94+E113+E122+E154+E165</f>
        <v>370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1828.52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1689.07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1689.07</v>
      </c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139.44999999999999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139.44999999999999</v>
      </c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370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370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200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170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16400</v>
      </c>
      <c r="E320" s="3">
        <f>SUM(E321:E324)</f>
        <v>16400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12950.54</v>
      </c>
      <c r="E321" s="7">
        <v>12950.54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3449.46</v>
      </c>
      <c r="E322" s="7">
        <v>3449.46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16000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12550.54</v>
      </c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3449.46</v>
      </c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25130</v>
      </c>
      <c r="E425" s="82">
        <v>101428.36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Đođ</cp:lastModifiedBy>
  <cp:lastPrinted>2025-12-18T09:39:09Z</cp:lastPrinted>
  <dcterms:created xsi:type="dcterms:W3CDTF">2025-08-09T19:28:20Z</dcterms:created>
  <dcterms:modified xsi:type="dcterms:W3CDTF">2026-07-13T15:40:51Z</dcterms:modified>
</cp:coreProperties>
</file>