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VIDRA_SRV\FOLDERREDIR$\Ana\Desktop\Ana\2025\Financijski izvještaji\01.01.-31.12.2025\"/>
    </mc:Choice>
  </mc:AlternateContent>
  <xr:revisionPtr revIDLastSave="0" documentId="13_ncr:1_{F97CCEED-90E1-43F8-B345-3B62141FCAA8}" xr6:coauthVersionLast="47" xr6:coauthVersionMax="47" xr10:uidLastSave="{00000000-0000-0000-0000-000000000000}"/>
  <bookViews>
    <workbookView xWindow="-120" yWindow="-120" windowWidth="51840" windowHeight="212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E329" i="9" s="1"/>
  <c r="F329" i="9"/>
  <c r="H328" i="9"/>
  <c r="G328" i="9"/>
  <c r="E328" i="9" s="1"/>
  <c r="B328" i="9" s="1"/>
  <c r="F328" i="9"/>
  <c r="H327" i="9"/>
  <c r="G327" i="9"/>
  <c r="F327" i="9"/>
  <c r="H326" i="9"/>
  <c r="G326" i="9"/>
  <c r="F326" i="9"/>
  <c r="H325" i="9"/>
  <c r="G325" i="9"/>
  <c r="F325" i="9"/>
  <c r="E325" i="9"/>
  <c r="B325" i="9" s="1"/>
  <c r="H324" i="9"/>
  <c r="G324" i="9"/>
  <c r="F324" i="9"/>
  <c r="H323" i="9"/>
  <c r="G323" i="9"/>
  <c r="F323" i="9"/>
  <c r="H322" i="9"/>
  <c r="G322" i="9"/>
  <c r="F322" i="9"/>
  <c r="H321" i="9"/>
  <c r="G321" i="9"/>
  <c r="F321" i="9"/>
  <c r="E321" i="9"/>
  <c r="B321" i="9" s="1"/>
  <c r="H320" i="9"/>
  <c r="G320" i="9"/>
  <c r="F320" i="9"/>
  <c r="H319" i="9"/>
  <c r="G319" i="9"/>
  <c r="F319" i="9"/>
  <c r="H318" i="9"/>
  <c r="G318" i="9"/>
  <c r="F318" i="9"/>
  <c r="E318" i="9"/>
  <c r="B318" i="9" s="1"/>
  <c r="H317" i="9"/>
  <c r="G317" i="9"/>
  <c r="F317" i="9"/>
  <c r="E317" i="9"/>
  <c r="F316" i="9"/>
  <c r="F315" i="9"/>
  <c r="F314" i="9"/>
  <c r="H313" i="9"/>
  <c r="G313" i="9"/>
  <c r="F313" i="9"/>
  <c r="E313" i="9"/>
  <c r="H312" i="9"/>
  <c r="G312" i="9"/>
  <c r="F312" i="9"/>
  <c r="H311" i="9"/>
  <c r="G311" i="9"/>
  <c r="F311" i="9"/>
  <c r="F310" i="9"/>
  <c r="F309" i="9"/>
  <c r="F308" i="9"/>
  <c r="H307" i="9"/>
  <c r="G307" i="9"/>
  <c r="F307" i="9"/>
  <c r="F306" i="9"/>
  <c r="H305" i="9"/>
  <c r="G305" i="9"/>
  <c r="F305" i="9"/>
  <c r="H304" i="9"/>
  <c r="E304" i="9" s="1"/>
  <c r="B304" i="9" s="1"/>
  <c r="G304" i="9"/>
  <c r="F304" i="9"/>
  <c r="H303" i="9"/>
  <c r="E303" i="9" s="1"/>
  <c r="G303" i="9"/>
  <c r="F303" i="9"/>
  <c r="F302" i="9"/>
  <c r="F301" i="9"/>
  <c r="F300" i="9"/>
  <c r="F299" i="9"/>
  <c r="F298" i="9"/>
  <c r="F297" i="9"/>
  <c r="L296" i="9"/>
  <c r="F296" i="9" s="1"/>
  <c r="H296" i="9"/>
  <c r="F295" i="9"/>
  <c r="I294" i="9"/>
  <c r="E294" i="9" s="1"/>
  <c r="B294" i="9" s="1"/>
  <c r="H294" i="9"/>
  <c r="F294" i="9"/>
  <c r="E293" i="9"/>
  <c r="M292" i="9"/>
  <c r="L292" i="9"/>
  <c r="F292" i="9"/>
  <c r="E292" i="9"/>
  <c r="M291" i="9"/>
  <c r="L291" i="9"/>
  <c r="F291" i="9" s="1"/>
  <c r="E291" i="9"/>
  <c r="B291" i="9" s="1"/>
  <c r="M290" i="9"/>
  <c r="L290" i="9"/>
  <c r="E290" i="9"/>
  <c r="M289" i="9"/>
  <c r="L289" i="9"/>
  <c r="F289" i="9" s="1"/>
  <c r="E289" i="9"/>
  <c r="B289" i="9" s="1"/>
  <c r="M288" i="9"/>
  <c r="L288" i="9"/>
  <c r="F288" i="9"/>
  <c r="E288" i="9"/>
  <c r="B288" i="9" s="1"/>
  <c r="M287" i="9"/>
  <c r="L287" i="9"/>
  <c r="F287" i="9" s="1"/>
  <c r="E287" i="9"/>
  <c r="M286" i="9"/>
  <c r="L286" i="9"/>
  <c r="F286" i="9" s="1"/>
  <c r="B286" i="9" s="1"/>
  <c r="E286" i="9"/>
  <c r="M285" i="9"/>
  <c r="L285" i="9"/>
  <c r="F285" i="9" s="1"/>
  <c r="E285" i="9"/>
  <c r="M284" i="9"/>
  <c r="L284" i="9"/>
  <c r="F284" i="9"/>
  <c r="E284" i="9"/>
  <c r="M283" i="9"/>
  <c r="L283" i="9"/>
  <c r="F283" i="9" s="1"/>
  <c r="E283" i="9"/>
  <c r="B283" i="9" s="1"/>
  <c r="M282" i="9"/>
  <c r="L282" i="9"/>
  <c r="E282" i="9"/>
  <c r="M281" i="9"/>
  <c r="L281" i="9"/>
  <c r="F281" i="9" s="1"/>
  <c r="E281" i="9"/>
  <c r="B281" i="9" s="1"/>
  <c r="M280" i="9"/>
  <c r="L280" i="9"/>
  <c r="F280" i="9"/>
  <c r="E280" i="9"/>
  <c r="B280" i="9" s="1"/>
  <c r="M279" i="9"/>
  <c r="L279" i="9"/>
  <c r="F279" i="9" s="1"/>
  <c r="E279" i="9"/>
  <c r="M278" i="9"/>
  <c r="L278" i="9"/>
  <c r="F278" i="9" s="1"/>
  <c r="B278" i="9" s="1"/>
  <c r="E278" i="9"/>
  <c r="M277" i="9"/>
  <c r="L277" i="9"/>
  <c r="F277" i="9" s="1"/>
  <c r="E277" i="9"/>
  <c r="M276" i="9"/>
  <c r="L276" i="9"/>
  <c r="F276" i="9"/>
  <c r="E276" i="9"/>
  <c r="M275" i="9"/>
  <c r="L275" i="9"/>
  <c r="F275" i="9" s="1"/>
  <c r="E275" i="9"/>
  <c r="M274" i="9"/>
  <c r="L274" i="9"/>
  <c r="E274" i="9"/>
  <c r="M273" i="9"/>
  <c r="L273" i="9"/>
  <c r="F273" i="9" s="1"/>
  <c r="E273" i="9"/>
  <c r="B273" i="9" s="1"/>
  <c r="M272" i="9"/>
  <c r="L272" i="9"/>
  <c r="F272" i="9"/>
  <c r="E272" i="9"/>
  <c r="B272" i="9" s="1"/>
  <c r="M271" i="9"/>
  <c r="L271" i="9"/>
  <c r="F271" i="9" s="1"/>
  <c r="E271" i="9"/>
  <c r="M270" i="9"/>
  <c r="L270" i="9"/>
  <c r="E270" i="9"/>
  <c r="M269" i="9"/>
  <c r="L269" i="9"/>
  <c r="F269" i="9" s="1"/>
  <c r="E269" i="9"/>
  <c r="M268" i="9"/>
  <c r="L268" i="9"/>
  <c r="F268" i="9"/>
  <c r="E268" i="9"/>
  <c r="M267" i="9"/>
  <c r="L267" i="9"/>
  <c r="F267" i="9" s="1"/>
  <c r="E267" i="9"/>
  <c r="B267" i="9" s="1"/>
  <c r="M266" i="9"/>
  <c r="L266" i="9"/>
  <c r="E266" i="9"/>
  <c r="M265" i="9"/>
  <c r="L265" i="9"/>
  <c r="F265" i="9" s="1"/>
  <c r="E265" i="9"/>
  <c r="B265" i="9" s="1"/>
  <c r="M264" i="9"/>
  <c r="L264" i="9"/>
  <c r="F264" i="9"/>
  <c r="E264" i="9"/>
  <c r="B264" i="9" s="1"/>
  <c r="M263" i="9"/>
  <c r="L263" i="9"/>
  <c r="F263" i="9" s="1"/>
  <c r="E263" i="9"/>
  <c r="M262" i="9"/>
  <c r="L262" i="9"/>
  <c r="F262" i="9" s="1"/>
  <c r="B262" i="9" s="1"/>
  <c r="E262" i="9"/>
  <c r="M261" i="9"/>
  <c r="L261" i="9"/>
  <c r="F261" i="9" s="1"/>
  <c r="E261" i="9"/>
  <c r="M260" i="9"/>
  <c r="L260" i="9"/>
  <c r="F260" i="9"/>
  <c r="E260" i="9"/>
  <c r="M259" i="9"/>
  <c r="L259" i="9"/>
  <c r="F259" i="9" s="1"/>
  <c r="E259" i="9"/>
  <c r="B259" i="9" s="1"/>
  <c r="M258" i="9"/>
  <c r="L258" i="9"/>
  <c r="E258" i="9"/>
  <c r="M257" i="9"/>
  <c r="L257" i="9"/>
  <c r="F257" i="9" s="1"/>
  <c r="E257" i="9"/>
  <c r="B257" i="9" s="1"/>
  <c r="M256" i="9"/>
  <c r="L256" i="9"/>
  <c r="F256" i="9"/>
  <c r="E256" i="9"/>
  <c r="B256" i="9" s="1"/>
  <c r="M255" i="9"/>
  <c r="L255" i="9"/>
  <c r="F255" i="9" s="1"/>
  <c r="E255" i="9"/>
  <c r="M254" i="9"/>
  <c r="L254" i="9"/>
  <c r="F254" i="9" s="1"/>
  <c r="B254" i="9" s="1"/>
  <c r="E254" i="9"/>
  <c r="M253" i="9"/>
  <c r="L253" i="9"/>
  <c r="F253" i="9" s="1"/>
  <c r="E253" i="9"/>
  <c r="M252" i="9"/>
  <c r="L252" i="9"/>
  <c r="F252" i="9"/>
  <c r="E252" i="9"/>
  <c r="M251" i="9"/>
  <c r="L251" i="9"/>
  <c r="F251" i="9" s="1"/>
  <c r="E251" i="9"/>
  <c r="B251" i="9" s="1"/>
  <c r="M250" i="9"/>
  <c r="L250" i="9"/>
  <c r="E250" i="9"/>
  <c r="M249" i="9"/>
  <c r="L249" i="9"/>
  <c r="F249" i="9" s="1"/>
  <c r="E249" i="9"/>
  <c r="B249" i="9" s="1"/>
  <c r="M248" i="9"/>
  <c r="L248" i="9"/>
  <c r="F248" i="9"/>
  <c r="E248" i="9"/>
  <c r="B248" i="9" s="1"/>
  <c r="M247" i="9"/>
  <c r="L247" i="9"/>
  <c r="F247" i="9" s="1"/>
  <c r="E247" i="9"/>
  <c r="M246" i="9"/>
  <c r="L246" i="9"/>
  <c r="F246" i="9" s="1"/>
  <c r="B246" i="9" s="1"/>
  <c r="E246" i="9"/>
  <c r="M245" i="9"/>
  <c r="L245" i="9"/>
  <c r="F245" i="9" s="1"/>
  <c r="E245" i="9"/>
  <c r="M244" i="9"/>
  <c r="F244" i="9" s="1"/>
  <c r="L244" i="9"/>
  <c r="E244" i="9"/>
  <c r="M243" i="9"/>
  <c r="L243" i="9"/>
  <c r="F243" i="9" s="1"/>
  <c r="E243" i="9"/>
  <c r="M242" i="9"/>
  <c r="L242" i="9"/>
  <c r="E242" i="9"/>
  <c r="M241" i="9"/>
  <c r="L241" i="9"/>
  <c r="F241" i="9" s="1"/>
  <c r="E241" i="9"/>
  <c r="B241" i="9" s="1"/>
  <c r="M240" i="9"/>
  <c r="L240" i="9"/>
  <c r="F240" i="9"/>
  <c r="E240" i="9"/>
  <c r="M239" i="9"/>
  <c r="L239" i="9"/>
  <c r="E239" i="9"/>
  <c r="M238" i="9"/>
  <c r="L238" i="9"/>
  <c r="E238" i="9"/>
  <c r="M237" i="9"/>
  <c r="L237" i="9"/>
  <c r="E237" i="9"/>
  <c r="M236" i="9"/>
  <c r="L236" i="9"/>
  <c r="E236" i="9"/>
  <c r="M235" i="9"/>
  <c r="L235" i="9"/>
  <c r="F235" i="9" s="1"/>
  <c r="E235" i="9"/>
  <c r="B235" i="9" s="1"/>
  <c r="M234" i="9"/>
  <c r="L234" i="9"/>
  <c r="E234" i="9"/>
  <c r="M233" i="9"/>
  <c r="L233" i="9"/>
  <c r="F233" i="9" s="1"/>
  <c r="E233" i="9"/>
  <c r="B233" i="9" s="1"/>
  <c r="M232" i="9"/>
  <c r="L232" i="9"/>
  <c r="F232" i="9"/>
  <c r="E232" i="9"/>
  <c r="B232" i="9" s="1"/>
  <c r="M231" i="9"/>
  <c r="L231" i="9"/>
  <c r="F231" i="9" s="1"/>
  <c r="E231" i="9"/>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G206" i="9"/>
  <c r="E206" i="9" s="1"/>
  <c r="B206" i="9" s="1"/>
  <c r="F206" i="9"/>
  <c r="F205" i="9"/>
  <c r="F204" i="9"/>
  <c r="F203" i="9"/>
  <c r="F202" i="9"/>
  <c r="F201" i="9"/>
  <c r="F200" i="9"/>
  <c r="F199" i="9"/>
  <c r="F198" i="9"/>
  <c r="F197" i="9"/>
  <c r="F196" i="9"/>
  <c r="F195" i="9"/>
  <c r="F194" i="9"/>
  <c r="F193" i="9"/>
  <c r="F192" i="9"/>
  <c r="F191" i="9"/>
  <c r="G190" i="9"/>
  <c r="E190" i="9" s="1"/>
  <c r="B190" i="9" s="1"/>
  <c r="F190" i="9"/>
  <c r="F189" i="9"/>
  <c r="F188" i="9"/>
  <c r="F187" i="9"/>
  <c r="F186" i="9"/>
  <c r="F185" i="9"/>
  <c r="F184" i="9"/>
  <c r="F183" i="9"/>
  <c r="G182" i="9"/>
  <c r="E182" i="9" s="1"/>
  <c r="B182" i="9" s="1"/>
  <c r="F182" i="9"/>
  <c r="F181" i="9"/>
  <c r="F180" i="9"/>
  <c r="F179" i="9"/>
  <c r="F178" i="9"/>
  <c r="F177" i="9"/>
  <c r="F176" i="9"/>
  <c r="F175" i="9"/>
  <c r="F174" i="9"/>
  <c r="H173" i="9"/>
  <c r="G173" i="9"/>
  <c r="F173" i="9"/>
  <c r="E173" i="9"/>
  <c r="B173" i="9" s="1"/>
  <c r="H172" i="9"/>
  <c r="G172" i="9"/>
  <c r="F172" i="9"/>
  <c r="E172" i="9"/>
  <c r="H171" i="9"/>
  <c r="G171" i="9"/>
  <c r="E171" i="9" s="1"/>
  <c r="F171" i="9"/>
  <c r="H170" i="9"/>
  <c r="G170" i="9"/>
  <c r="E170" i="9" s="1"/>
  <c r="F170" i="9"/>
  <c r="B170" i="9"/>
  <c r="H169" i="9"/>
  <c r="G169" i="9"/>
  <c r="F169" i="9"/>
  <c r="E169" i="9"/>
  <c r="B169" i="9" s="1"/>
  <c r="H168" i="9"/>
  <c r="G168" i="9"/>
  <c r="F168" i="9"/>
  <c r="E168" i="9"/>
  <c r="H167" i="9"/>
  <c r="G167" i="9"/>
  <c r="E167" i="9" s="1"/>
  <c r="F167" i="9"/>
  <c r="H166" i="9"/>
  <c r="G166" i="9"/>
  <c r="E166" i="9" s="1"/>
  <c r="F166" i="9"/>
  <c r="B166" i="9"/>
  <c r="H165" i="9"/>
  <c r="G165" i="9"/>
  <c r="F165" i="9"/>
  <c r="E165" i="9"/>
  <c r="B165" i="9" s="1"/>
  <c r="H164" i="9"/>
  <c r="G164" i="9"/>
  <c r="F164" i="9"/>
  <c r="E164" i="9"/>
  <c r="H163" i="9"/>
  <c r="G163" i="9"/>
  <c r="E163" i="9" s="1"/>
  <c r="F163" i="9"/>
  <c r="H162" i="9"/>
  <c r="G162" i="9"/>
  <c r="E162" i="9" s="1"/>
  <c r="F162" i="9"/>
  <c r="B162" i="9"/>
  <c r="H161" i="9"/>
  <c r="G161" i="9"/>
  <c r="F161" i="9"/>
  <c r="E161" i="9"/>
  <c r="B161" i="9" s="1"/>
  <c r="H160" i="9"/>
  <c r="G160" i="9"/>
  <c r="F160" i="9"/>
  <c r="E160" i="9"/>
  <c r="H159" i="9"/>
  <c r="G159" i="9"/>
  <c r="E159" i="9" s="1"/>
  <c r="F159" i="9"/>
  <c r="H158" i="9"/>
  <c r="G158" i="9"/>
  <c r="E158" i="9" s="1"/>
  <c r="F158" i="9"/>
  <c r="B158" i="9"/>
  <c r="H157" i="9"/>
  <c r="G157" i="9"/>
  <c r="F157" i="9"/>
  <c r="E157" i="9"/>
  <c r="B157" i="9" s="1"/>
  <c r="F156" i="9"/>
  <c r="H155" i="9"/>
  <c r="G155" i="9"/>
  <c r="E155" i="9" s="1"/>
  <c r="F155" i="9"/>
  <c r="H154" i="9"/>
  <c r="G154" i="9"/>
  <c r="E154" i="9" s="1"/>
  <c r="B154" i="9" s="1"/>
  <c r="F154" i="9"/>
  <c r="H153" i="9"/>
  <c r="G153" i="9"/>
  <c r="F153" i="9"/>
  <c r="E153" i="9"/>
  <c r="B153" i="9" s="1"/>
  <c r="H152" i="9"/>
  <c r="G152" i="9"/>
  <c r="F152" i="9"/>
  <c r="E152" i="9"/>
  <c r="H151" i="9"/>
  <c r="G151" i="9"/>
  <c r="E151" i="9" s="1"/>
  <c r="F151" i="9"/>
  <c r="H150" i="9"/>
  <c r="G150" i="9"/>
  <c r="E150" i="9" s="1"/>
  <c r="B150" i="9" s="1"/>
  <c r="F150" i="9"/>
  <c r="H149" i="9"/>
  <c r="G149" i="9"/>
  <c r="F149" i="9"/>
  <c r="E149" i="9"/>
  <c r="B149" i="9" s="1"/>
  <c r="H148" i="9"/>
  <c r="G148" i="9"/>
  <c r="F148" i="9"/>
  <c r="E148" i="9"/>
  <c r="H147" i="9"/>
  <c r="G147" i="9"/>
  <c r="E147" i="9" s="1"/>
  <c r="F147" i="9"/>
  <c r="H146" i="9"/>
  <c r="G146" i="9"/>
  <c r="E146" i="9" s="1"/>
  <c r="B146" i="9" s="1"/>
  <c r="F146" i="9"/>
  <c r="H145" i="9"/>
  <c r="G145" i="9"/>
  <c r="F145" i="9"/>
  <c r="E145" i="9"/>
  <c r="B145" i="9" s="1"/>
  <c r="H144" i="9"/>
  <c r="G144" i="9"/>
  <c r="F144" i="9"/>
  <c r="E144" i="9"/>
  <c r="H143" i="9"/>
  <c r="G143" i="9"/>
  <c r="E143" i="9" s="1"/>
  <c r="F143" i="9"/>
  <c r="H142" i="9"/>
  <c r="G142" i="9"/>
  <c r="E142" i="9" s="1"/>
  <c r="B142" i="9" s="1"/>
  <c r="F142" i="9"/>
  <c r="H141" i="9"/>
  <c r="G141" i="9"/>
  <c r="F141" i="9"/>
  <c r="E141" i="9"/>
  <c r="B141" i="9" s="1"/>
  <c r="H140" i="9"/>
  <c r="G140" i="9"/>
  <c r="F140" i="9"/>
  <c r="E140" i="9"/>
  <c r="H139" i="9"/>
  <c r="G139" i="9"/>
  <c r="E139" i="9" s="1"/>
  <c r="F139" i="9"/>
  <c r="H138" i="9"/>
  <c r="G138" i="9"/>
  <c r="E138" i="9" s="1"/>
  <c r="B138" i="9" s="1"/>
  <c r="F138" i="9"/>
  <c r="H137" i="9"/>
  <c r="E137" i="9" s="1"/>
  <c r="B137" i="9" s="1"/>
  <c r="G137" i="9"/>
  <c r="F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F59" i="9"/>
  <c r="H58" i="9"/>
  <c r="G58" i="9"/>
  <c r="E58" i="9" s="1"/>
  <c r="B58" i="9" s="1"/>
  <c r="F58" i="9"/>
  <c r="H57" i="9"/>
  <c r="E57" i="9" s="1"/>
  <c r="B57" i="9" s="1"/>
  <c r="G57" i="9"/>
  <c r="F57" i="9"/>
  <c r="H56" i="9"/>
  <c r="E56" i="9" s="1"/>
  <c r="B56" i="9" s="1"/>
  <c r="G56" i="9"/>
  <c r="F56" i="9"/>
  <c r="H55" i="9"/>
  <c r="G55" i="9"/>
  <c r="E55" i="9" s="1"/>
  <c r="F55" i="9"/>
  <c r="H54" i="9"/>
  <c r="G54" i="9"/>
  <c r="E54" i="9" s="1"/>
  <c r="B54" i="9" s="1"/>
  <c r="F54" i="9"/>
  <c r="H53" i="9"/>
  <c r="E53" i="9" s="1"/>
  <c r="B53" i="9" s="1"/>
  <c r="G53" i="9"/>
  <c r="F53" i="9"/>
  <c r="H52" i="9"/>
  <c r="E52" i="9" s="1"/>
  <c r="B52" i="9" s="1"/>
  <c r="G52" i="9"/>
  <c r="F52" i="9"/>
  <c r="H51" i="9"/>
  <c r="G51" i="9"/>
  <c r="E51" i="9" s="1"/>
  <c r="F51" i="9"/>
  <c r="H50" i="9"/>
  <c r="G50" i="9"/>
  <c r="F50" i="9"/>
  <c r="H49" i="9"/>
  <c r="E49" i="9" s="1"/>
  <c r="B49" i="9" s="1"/>
  <c r="G49" i="9"/>
  <c r="F49" i="9"/>
  <c r="H48" i="9"/>
  <c r="E48" i="9" s="1"/>
  <c r="B48" i="9" s="1"/>
  <c r="G48" i="9"/>
  <c r="F48" i="9"/>
  <c r="H47" i="9"/>
  <c r="G47" i="9"/>
  <c r="E47" i="9" s="1"/>
  <c r="F47" i="9"/>
  <c r="H46" i="9"/>
  <c r="G46" i="9"/>
  <c r="E46" i="9" s="1"/>
  <c r="B46" i="9" s="1"/>
  <c r="F46" i="9"/>
  <c r="H45" i="9"/>
  <c r="E45" i="9" s="1"/>
  <c r="B45" i="9" s="1"/>
  <c r="G45" i="9"/>
  <c r="F45" i="9"/>
  <c r="H44" i="9"/>
  <c r="G44" i="9"/>
  <c r="F44" i="9"/>
  <c r="E44" i="9"/>
  <c r="B44" i="9" s="1"/>
  <c r="H43" i="9"/>
  <c r="G43" i="9"/>
  <c r="E43" i="9" s="1"/>
  <c r="F43" i="9"/>
  <c r="H42" i="9"/>
  <c r="G42" i="9"/>
  <c r="E42" i="9" s="1"/>
  <c r="B42" i="9" s="1"/>
  <c r="F42" i="9"/>
  <c r="H41" i="9"/>
  <c r="E41" i="9" s="1"/>
  <c r="B41" i="9" s="1"/>
  <c r="G41" i="9"/>
  <c r="F41" i="9"/>
  <c r="H40" i="9"/>
  <c r="G40" i="9"/>
  <c r="F40" i="9"/>
  <c r="E40" i="9"/>
  <c r="B40" i="9" s="1"/>
  <c r="H39" i="9"/>
  <c r="G39" i="9"/>
  <c r="E39" i="9" s="1"/>
  <c r="F39" i="9"/>
  <c r="H38" i="9"/>
  <c r="G38" i="9"/>
  <c r="F38" i="9"/>
  <c r="H37" i="9"/>
  <c r="G37" i="9"/>
  <c r="F37" i="9"/>
  <c r="H36" i="9"/>
  <c r="G36" i="9"/>
  <c r="F36" i="9"/>
  <c r="H35" i="9"/>
  <c r="G35" i="9"/>
  <c r="E35" i="9" s="1"/>
  <c r="F35" i="9"/>
  <c r="H34" i="9"/>
  <c r="G34" i="9"/>
  <c r="E34" i="9" s="1"/>
  <c r="B34" i="9" s="1"/>
  <c r="F34" i="9"/>
  <c r="H33" i="9"/>
  <c r="E33" i="9" s="1"/>
  <c r="B33" i="9" s="1"/>
  <c r="G33" i="9"/>
  <c r="F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F27" i="9"/>
  <c r="H26" i="9"/>
  <c r="G26" i="9"/>
  <c r="E26" i="9" s="1"/>
  <c r="B26" i="9" s="1"/>
  <c r="F26" i="9"/>
  <c r="H25" i="9"/>
  <c r="E25" i="9" s="1"/>
  <c r="B25" i="9" s="1"/>
  <c r="G25" i="9"/>
  <c r="F25" i="9"/>
  <c r="F24" i="9"/>
  <c r="F4" i="9"/>
  <c r="O3" i="9"/>
  <c r="G194" i="9" s="1"/>
  <c r="E194" i="9" s="1"/>
  <c r="B194" i="9" s="1"/>
  <c r="I3" i="9"/>
  <c r="H3" i="9"/>
  <c r="G3" i="9"/>
  <c r="D104" i="8"/>
  <c r="I41" i="3" s="1"/>
  <c r="D97" i="8"/>
  <c r="D92" i="8"/>
  <c r="D87" i="8"/>
  <c r="D82" i="8"/>
  <c r="D77" i="8"/>
  <c r="D72" i="8"/>
  <c r="D67" i="8"/>
  <c r="D62" i="8"/>
  <c r="D57" i="8"/>
  <c r="D51" i="8" s="1"/>
  <c r="D45" i="8" s="1"/>
  <c r="D52" i="8"/>
  <c r="D46" i="8"/>
  <c r="D37" i="8"/>
  <c r="D27" i="8"/>
  <c r="D25" i="8" s="1"/>
  <c r="C1602" i="1" s="1"/>
  <c r="H1602" i="1" s="1"/>
  <c r="D18" i="8"/>
  <c r="D8" i="8"/>
  <c r="D6" i="8" s="1"/>
  <c r="C1583" i="1" s="1"/>
  <c r="E44" i="7"/>
  <c r="D44" i="7"/>
  <c r="E39" i="7"/>
  <c r="D39" i="7"/>
  <c r="D38" i="7" s="1"/>
  <c r="E38" i="7"/>
  <c r="E30" i="7"/>
  <c r="D30" i="7"/>
  <c r="D22" i="7" s="1"/>
  <c r="H34" i="3" s="1"/>
  <c r="E23" i="7"/>
  <c r="E22" i="7" s="1"/>
  <c r="D23" i="7"/>
  <c r="E14" i="7"/>
  <c r="D14" i="7"/>
  <c r="E7" i="7"/>
  <c r="D7" i="7"/>
  <c r="D6" i="7" s="1"/>
  <c r="E6" i="7"/>
  <c r="D1539" i="1" s="1"/>
  <c r="D5" i="7"/>
  <c r="F140" i="6"/>
  <c r="F139" i="6"/>
  <c r="F138" i="6"/>
  <c r="F137" i="6"/>
  <c r="F136" i="6"/>
  <c r="F135" i="6"/>
  <c r="F134" i="6"/>
  <c r="F133" i="6"/>
  <c r="F132" i="6"/>
  <c r="F131" i="6"/>
  <c r="E130" i="6"/>
  <c r="E129" i="6" s="1"/>
  <c r="D130" i="6"/>
  <c r="F130" i="6" s="1"/>
  <c r="D129" i="6"/>
  <c r="F129" i="6" s="1"/>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1485" i="1"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1446" i="1" s="1"/>
  <c r="D50" i="6"/>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406" i="1"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1264" i="1" s="1"/>
  <c r="D260" i="5"/>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E147" i="5"/>
  <c r="D147" i="5"/>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1" i="5"/>
  <c r="F80" i="5"/>
  <c r="F79" i="5"/>
  <c r="F78" i="5"/>
  <c r="F77" i="5"/>
  <c r="E76" i="5"/>
  <c r="D76" i="5"/>
  <c r="F76" i="5" s="1"/>
  <c r="F75" i="5"/>
  <c r="F74" i="5"/>
  <c r="F73" i="5"/>
  <c r="F72" i="5"/>
  <c r="E71" i="5"/>
  <c r="E70" i="5" s="1"/>
  <c r="D71" i="5"/>
  <c r="E69" i="5"/>
  <c r="I23" i="3"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E591" i="4"/>
  <c r="E584" i="4" s="1"/>
  <c r="D591" i="4"/>
  <c r="F591" i="4" s="1"/>
  <c r="F590" i="4"/>
  <c r="E589" i="4"/>
  <c r="D589" i="4"/>
  <c r="F589" i="4" s="1"/>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E466" i="4" s="1"/>
  <c r="D473" i="4"/>
  <c r="F473" i="4" s="1"/>
  <c r="F472" i="4"/>
  <c r="F471" i="4"/>
  <c r="F470" i="4"/>
  <c r="E470" i="4"/>
  <c r="D470" i="4"/>
  <c r="G195" i="9" s="1"/>
  <c r="E195" i="9" s="1"/>
  <c r="B195" i="9" s="1"/>
  <c r="F469" i="4"/>
  <c r="F468" i="4"/>
  <c r="F467"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2" i="1" s="1"/>
  <c r="H422" i="1" s="1"/>
  <c r="D427" i="4"/>
  <c r="F427" i="4" s="1"/>
  <c r="E426" i="4"/>
  <c r="D426" i="4"/>
  <c r="D647" i="4" s="1"/>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8" i="4"/>
  <c r="F377" i="4"/>
  <c r="F376" i="4"/>
  <c r="F375" i="4"/>
  <c r="E374" i="4"/>
  <c r="D374" i="4"/>
  <c r="F372" i="4"/>
  <c r="F371" i="4"/>
  <c r="F370" i="4"/>
  <c r="F369" i="4"/>
  <c r="F368" i="4"/>
  <c r="F367" i="4"/>
  <c r="F366" i="4"/>
  <c r="E366" i="4"/>
  <c r="D366" i="4"/>
  <c r="F365" i="4"/>
  <c r="F364" i="4"/>
  <c r="F363" i="4"/>
  <c r="E362" i="4"/>
  <c r="E361" i="4" s="1"/>
  <c r="E360" i="4" s="1"/>
  <c r="D362" i="4"/>
  <c r="F362" i="4" s="1"/>
  <c r="F359" i="4"/>
  <c r="E358" i="4"/>
  <c r="D358" i="4"/>
  <c r="F358" i="4" s="1"/>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F310" i="4"/>
  <c r="E310" i="4"/>
  <c r="D310" i="4"/>
  <c r="E309"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D274" i="4"/>
  <c r="E273" i="4"/>
  <c r="D269" i="1" s="1"/>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D230" i="4"/>
  <c r="F230" i="4" s="1"/>
  <c r="F229" i="4"/>
  <c r="F228" i="4"/>
  <c r="F227" i="4"/>
  <c r="F226" i="4"/>
  <c r="F225" i="4"/>
  <c r="E225" i="4"/>
  <c r="D225" i="4"/>
  <c r="F224" i="4"/>
  <c r="F223" i="4"/>
  <c r="E222" i="4"/>
  <c r="D222" i="4"/>
  <c r="E221" i="4"/>
  <c r="F220" i="4"/>
  <c r="F219" i="4"/>
  <c r="F218" i="4"/>
  <c r="F217" i="4"/>
  <c r="E216" i="4"/>
  <c r="F216" i="4" s="1"/>
  <c r="D216" i="4"/>
  <c r="F215" i="4"/>
  <c r="F214" i="4"/>
  <c r="F213" i="4"/>
  <c r="F212" i="4"/>
  <c r="F211" i="4"/>
  <c r="F210" i="4"/>
  <c r="F209" i="4"/>
  <c r="E208" i="4"/>
  <c r="D208" i="4"/>
  <c r="F207" i="4"/>
  <c r="F206" i="4"/>
  <c r="F205" i="4"/>
  <c r="F204" i="4"/>
  <c r="F203" i="4"/>
  <c r="E203" i="4"/>
  <c r="D203" i="4"/>
  <c r="E202"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56" i="1" s="1"/>
  <c r="D160" i="4"/>
  <c r="F159" i="4"/>
  <c r="F158" i="4"/>
  <c r="F157" i="4"/>
  <c r="F156" i="4"/>
  <c r="F155" i="4"/>
  <c r="F154" i="4"/>
  <c r="E154" i="4"/>
  <c r="E153" i="4" s="1"/>
  <c r="D149" i="1" s="1"/>
  <c r="H149" i="1" s="1"/>
  <c r="D154" i="4"/>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E134" i="4"/>
  <c r="F134" i="4" s="1"/>
  <c r="D134" i="4"/>
  <c r="F133" i="4"/>
  <c r="F132" i="4"/>
  <c r="F131" i="4"/>
  <c r="F130" i="4"/>
  <c r="E129" i="4"/>
  <c r="D129" i="4"/>
  <c r="F129" i="4" s="1"/>
  <c r="F128" i="4"/>
  <c r="F127" i="4"/>
  <c r="F126" i="4"/>
  <c r="E126" i="4"/>
  <c r="D126" i="4"/>
  <c r="E125" i="4"/>
  <c r="D125" i="4"/>
  <c r="F125" i="4" s="1"/>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0" i="1" s="1"/>
  <c r="D74" i="4"/>
  <c r="F73" i="4"/>
  <c r="F72" i="4"/>
  <c r="E71" i="4"/>
  <c r="D71" i="4"/>
  <c r="F71" i="4" s="1"/>
  <c r="F70" i="4"/>
  <c r="F69" i="4"/>
  <c r="F68" i="4"/>
  <c r="E68" i="4"/>
  <c r="D68" i="4"/>
  <c r="F67" i="4"/>
  <c r="F66" i="4"/>
  <c r="F65"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D44" i="4"/>
  <c r="E43" i="4"/>
  <c r="F42" i="4"/>
  <c r="F41" i="4"/>
  <c r="F40" i="4"/>
  <c r="E39" i="4"/>
  <c r="E7" i="4"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G41" i="3"/>
  <c r="B41" i="3"/>
  <c r="I40"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G1684" i="1"/>
  <c r="C1684" i="1"/>
  <c r="H1684" i="1" s="1"/>
  <c r="C1683" i="1"/>
  <c r="C1682" i="1"/>
  <c r="H1682" i="1" s="1"/>
  <c r="G1680" i="1"/>
  <c r="C1680" i="1"/>
  <c r="H1680" i="1" s="1"/>
  <c r="C1679" i="1"/>
  <c r="H1678" i="1"/>
  <c r="G1678" i="1"/>
  <c r="C1678" i="1"/>
  <c r="H1677" i="1"/>
  <c r="G1677" i="1"/>
  <c r="C1677" i="1"/>
  <c r="C1676" i="1"/>
  <c r="C1675" i="1"/>
  <c r="H1674" i="1"/>
  <c r="G1674" i="1"/>
  <c r="C1674" i="1"/>
  <c r="H1673" i="1"/>
  <c r="G1673" i="1"/>
  <c r="C1673" i="1"/>
  <c r="G1672" i="1"/>
  <c r="C1672" i="1"/>
  <c r="H1672" i="1" s="1"/>
  <c r="C1671" i="1"/>
  <c r="H1670" i="1"/>
  <c r="G1670" i="1"/>
  <c r="C1670" i="1"/>
  <c r="H1669" i="1"/>
  <c r="G1669" i="1"/>
  <c r="C1669" i="1"/>
  <c r="G1668" i="1"/>
  <c r="C1668" i="1"/>
  <c r="H1668" i="1" s="1"/>
  <c r="C1667" i="1"/>
  <c r="H1666" i="1"/>
  <c r="G1666" i="1"/>
  <c r="C1666" i="1"/>
  <c r="H1665" i="1"/>
  <c r="G1665" i="1"/>
  <c r="C1665" i="1"/>
  <c r="G1664" i="1"/>
  <c r="C1664" i="1"/>
  <c r="H1664" i="1" s="1"/>
  <c r="C1663" i="1"/>
  <c r="H1662" i="1"/>
  <c r="G1662" i="1"/>
  <c r="C1662" i="1"/>
  <c r="H1661" i="1"/>
  <c r="G1661" i="1"/>
  <c r="C1661" i="1"/>
  <c r="C1660" i="1"/>
  <c r="C1659" i="1"/>
  <c r="H1658" i="1"/>
  <c r="G1658" i="1"/>
  <c r="C1658" i="1"/>
  <c r="H1657" i="1"/>
  <c r="G1657" i="1"/>
  <c r="C1657" i="1"/>
  <c r="C1656" i="1"/>
  <c r="C1655" i="1"/>
  <c r="H1654" i="1"/>
  <c r="G1654" i="1"/>
  <c r="C1654" i="1"/>
  <c r="H1653" i="1"/>
  <c r="G1653" i="1"/>
  <c r="C1653" i="1"/>
  <c r="G1652" i="1"/>
  <c r="C1652" i="1"/>
  <c r="H1652" i="1" s="1"/>
  <c r="C1651" i="1"/>
  <c r="H1650" i="1"/>
  <c r="G1650" i="1"/>
  <c r="C1650" i="1"/>
  <c r="H1649" i="1"/>
  <c r="G1649" i="1"/>
  <c r="C1649" i="1"/>
  <c r="G1648" i="1"/>
  <c r="C1648" i="1"/>
  <c r="H1648" i="1" s="1"/>
  <c r="C1647" i="1"/>
  <c r="H1646" i="1"/>
  <c r="G1646" i="1"/>
  <c r="C1646" i="1"/>
  <c r="H1645" i="1"/>
  <c r="G1645" i="1"/>
  <c r="C1645" i="1"/>
  <c r="C1644" i="1"/>
  <c r="C1643" i="1"/>
  <c r="H1642" i="1"/>
  <c r="G1642" i="1"/>
  <c r="C1642" i="1"/>
  <c r="H1641" i="1"/>
  <c r="G1641" i="1"/>
  <c r="C1641" i="1"/>
  <c r="C1640" i="1"/>
  <c r="H1640" i="1" s="1"/>
  <c r="C1639" i="1"/>
  <c r="H1638" i="1"/>
  <c r="G1638" i="1"/>
  <c r="C1638" i="1"/>
  <c r="H1637" i="1"/>
  <c r="G1637" i="1"/>
  <c r="C1637" i="1"/>
  <c r="G1636" i="1"/>
  <c r="C1636" i="1"/>
  <c r="H1636" i="1" s="1"/>
  <c r="C1635" i="1"/>
  <c r="H1634" i="1"/>
  <c r="G1634" i="1"/>
  <c r="C1634" i="1"/>
  <c r="H1633" i="1"/>
  <c r="G1633" i="1"/>
  <c r="C1633" i="1"/>
  <c r="G1632" i="1"/>
  <c r="C1632" i="1"/>
  <c r="H1632" i="1" s="1"/>
  <c r="C1631" i="1"/>
  <c r="H1630" i="1"/>
  <c r="G1630" i="1"/>
  <c r="C1630" i="1"/>
  <c r="H1629" i="1"/>
  <c r="G1629" i="1"/>
  <c r="C1629" i="1"/>
  <c r="C1628" i="1"/>
  <c r="C1627" i="1"/>
  <c r="H1626" i="1"/>
  <c r="G1626" i="1"/>
  <c r="C1626" i="1"/>
  <c r="H1625" i="1"/>
  <c r="G1625" i="1"/>
  <c r="C1625" i="1"/>
  <c r="G1624" i="1"/>
  <c r="C1624" i="1"/>
  <c r="H1624" i="1" s="1"/>
  <c r="C1623" i="1"/>
  <c r="H1622" i="1"/>
  <c r="G1622" i="1"/>
  <c r="C1622" i="1"/>
  <c r="C1620" i="1"/>
  <c r="C1619" i="1"/>
  <c r="H1618" i="1"/>
  <c r="G1618" i="1"/>
  <c r="C1618" i="1"/>
  <c r="H1617" i="1"/>
  <c r="G1617" i="1"/>
  <c r="C1617" i="1"/>
  <c r="G1616" i="1"/>
  <c r="C1616" i="1"/>
  <c r="H1616" i="1" s="1"/>
  <c r="C1615" i="1"/>
  <c r="H1614" i="1"/>
  <c r="G1614" i="1"/>
  <c r="C1614" i="1"/>
  <c r="H1613" i="1"/>
  <c r="G1613" i="1"/>
  <c r="C1613" i="1"/>
  <c r="G1612" i="1"/>
  <c r="C1612" i="1"/>
  <c r="H1612" i="1" s="1"/>
  <c r="C1611" i="1"/>
  <c r="H1610" i="1"/>
  <c r="G1610" i="1"/>
  <c r="C1610" i="1"/>
  <c r="H1609" i="1"/>
  <c r="G1609" i="1"/>
  <c r="C1609" i="1"/>
  <c r="C1608" i="1"/>
  <c r="C1607" i="1"/>
  <c r="G1606" i="1"/>
  <c r="C1606" i="1"/>
  <c r="H1606" i="1" s="1"/>
  <c r="H1605" i="1"/>
  <c r="C1605" i="1"/>
  <c r="G1605" i="1" s="1"/>
  <c r="C1604" i="1"/>
  <c r="H1604" i="1" s="1"/>
  <c r="C1603" i="1"/>
  <c r="C1601" i="1"/>
  <c r="H1601" i="1" s="1"/>
  <c r="G1600" i="1"/>
  <c r="C1600" i="1"/>
  <c r="H1600" i="1" s="1"/>
  <c r="C1599" i="1"/>
  <c r="H1598" i="1"/>
  <c r="G1598" i="1"/>
  <c r="C1598" i="1"/>
  <c r="H1597" i="1"/>
  <c r="G1597" i="1"/>
  <c r="C1597" i="1"/>
  <c r="G1596" i="1"/>
  <c r="C1596" i="1"/>
  <c r="H1596" i="1" s="1"/>
  <c r="C1595" i="1"/>
  <c r="H1594" i="1"/>
  <c r="G1594" i="1"/>
  <c r="C1594" i="1"/>
  <c r="C1593" i="1"/>
  <c r="G1593" i="1" s="1"/>
  <c r="C1592" i="1"/>
  <c r="C1591" i="1"/>
  <c r="H1590" i="1"/>
  <c r="G1590" i="1"/>
  <c r="C1590" i="1"/>
  <c r="H1589" i="1"/>
  <c r="G1589" i="1"/>
  <c r="C1589" i="1"/>
  <c r="C1588" i="1"/>
  <c r="H1588" i="1" s="1"/>
  <c r="C1587" i="1"/>
  <c r="C1586" i="1"/>
  <c r="H1586" i="1" s="1"/>
  <c r="G1584" i="1"/>
  <c r="C1584" i="1"/>
  <c r="H1584" i="1" s="1"/>
  <c r="H1582" i="1"/>
  <c r="G1582" i="1"/>
  <c r="C1582" i="1"/>
  <c r="D1581" i="1"/>
  <c r="C1581" i="1"/>
  <c r="H1580" i="1"/>
  <c r="G1580" i="1"/>
  <c r="I1580" i="1" s="1"/>
  <c r="D1580" i="1"/>
  <c r="J1580" i="1" s="1"/>
  <c r="C1580" i="1"/>
  <c r="D1579" i="1"/>
  <c r="C1579" i="1"/>
  <c r="H1578" i="1"/>
  <c r="G1578" i="1"/>
  <c r="I1578" i="1" s="1"/>
  <c r="D1578" i="1"/>
  <c r="J1578" i="1" s="1"/>
  <c r="C1578" i="1"/>
  <c r="H1577" i="1"/>
  <c r="G1577" i="1"/>
  <c r="D1577" i="1"/>
  <c r="C1577" i="1"/>
  <c r="D1576" i="1"/>
  <c r="C1576" i="1"/>
  <c r="J1576" i="1" s="1"/>
  <c r="H1575" i="1"/>
  <c r="G1575" i="1"/>
  <c r="I1575" i="1" s="1"/>
  <c r="D1575" i="1"/>
  <c r="J1575" i="1" s="1"/>
  <c r="C1575" i="1"/>
  <c r="D1574" i="1"/>
  <c r="C1574" i="1"/>
  <c r="J1574" i="1" s="1"/>
  <c r="H1573" i="1"/>
  <c r="G1573" i="1"/>
  <c r="I1573" i="1" s="1"/>
  <c r="D1573" i="1"/>
  <c r="J1573" i="1" s="1"/>
  <c r="C1573" i="1"/>
  <c r="H1572" i="1"/>
  <c r="G1572" i="1"/>
  <c r="D1572" i="1"/>
  <c r="C1572" i="1"/>
  <c r="H1571" i="1"/>
  <c r="G1571" i="1"/>
  <c r="D1571" i="1"/>
  <c r="C1571" i="1"/>
  <c r="D1570" i="1"/>
  <c r="C1570" i="1"/>
  <c r="H1569" i="1"/>
  <c r="G1569" i="1"/>
  <c r="I1569" i="1" s="1"/>
  <c r="D1569" i="1"/>
  <c r="J1569" i="1" s="1"/>
  <c r="C1569" i="1"/>
  <c r="D1568" i="1"/>
  <c r="C1568" i="1"/>
  <c r="H1567" i="1"/>
  <c r="G1567" i="1"/>
  <c r="I1567" i="1" s="1"/>
  <c r="D1567" i="1"/>
  <c r="J1567" i="1" s="1"/>
  <c r="C1567" i="1"/>
  <c r="D1566" i="1"/>
  <c r="C1566" i="1"/>
  <c r="J1566" i="1" s="1"/>
  <c r="H1565" i="1"/>
  <c r="G1565" i="1"/>
  <c r="I1565" i="1" s="1"/>
  <c r="D1565" i="1"/>
  <c r="J1565" i="1" s="1"/>
  <c r="C1565" i="1"/>
  <c r="D1564" i="1"/>
  <c r="C1564" i="1"/>
  <c r="J1564" i="1" s="1"/>
  <c r="D1563" i="1"/>
  <c r="C1563" i="1"/>
  <c r="H1562" i="1"/>
  <c r="G1562" i="1"/>
  <c r="D1562" i="1"/>
  <c r="J1562" i="1" s="1"/>
  <c r="C1562" i="1"/>
  <c r="D1561" i="1"/>
  <c r="C1561" i="1"/>
  <c r="H1560" i="1"/>
  <c r="G1560" i="1"/>
  <c r="D1560" i="1"/>
  <c r="J1560" i="1" s="1"/>
  <c r="C1560" i="1"/>
  <c r="D1559" i="1"/>
  <c r="C1559" i="1"/>
  <c r="H1558" i="1"/>
  <c r="G1558" i="1"/>
  <c r="D1558" i="1"/>
  <c r="J1558" i="1" s="1"/>
  <c r="C1558" i="1"/>
  <c r="J1557" i="1"/>
  <c r="D1557" i="1"/>
  <c r="C1557" i="1"/>
  <c r="D1556" i="1"/>
  <c r="C1556" i="1"/>
  <c r="D1555" i="1"/>
  <c r="C1555" i="1"/>
  <c r="H1554" i="1"/>
  <c r="G1554" i="1"/>
  <c r="D1554" i="1"/>
  <c r="J1554" i="1" s="1"/>
  <c r="C1554" i="1"/>
  <c r="J1553" i="1"/>
  <c r="D1553" i="1"/>
  <c r="C1553" i="1"/>
  <c r="H1552" i="1"/>
  <c r="G1552" i="1"/>
  <c r="D1552" i="1"/>
  <c r="J1552" i="1" s="1"/>
  <c r="C1552" i="1"/>
  <c r="D1551" i="1"/>
  <c r="C1551" i="1"/>
  <c r="H1550" i="1"/>
  <c r="G1550" i="1"/>
  <c r="D1550" i="1"/>
  <c r="J1550" i="1" s="1"/>
  <c r="C1550" i="1"/>
  <c r="D1549" i="1"/>
  <c r="C1549" i="1"/>
  <c r="H1548" i="1"/>
  <c r="G1548" i="1"/>
  <c r="D1548" i="1"/>
  <c r="J1548" i="1" s="1"/>
  <c r="C1548" i="1"/>
  <c r="J1547" i="1"/>
  <c r="D1547" i="1"/>
  <c r="C1547" i="1"/>
  <c r="J1546" i="1"/>
  <c r="G1546" i="1"/>
  <c r="D1546" i="1"/>
  <c r="C1546" i="1"/>
  <c r="H1546" i="1" s="1"/>
  <c r="D1545" i="1"/>
  <c r="C1545" i="1"/>
  <c r="J1544" i="1"/>
  <c r="G1544" i="1"/>
  <c r="D1544" i="1"/>
  <c r="C1544" i="1"/>
  <c r="H1544" i="1" s="1"/>
  <c r="D1543" i="1"/>
  <c r="C1543" i="1"/>
  <c r="J1542" i="1"/>
  <c r="G1542" i="1"/>
  <c r="D1542" i="1"/>
  <c r="C1542" i="1"/>
  <c r="H1542" i="1" s="1"/>
  <c r="D1541" i="1"/>
  <c r="C1541" i="1"/>
  <c r="D1540" i="1"/>
  <c r="H1540" i="1" s="1"/>
  <c r="C1540" i="1"/>
  <c r="G1540" i="1" s="1"/>
  <c r="C1539" i="1"/>
  <c r="C1538" i="1"/>
  <c r="D1536" i="1"/>
  <c r="C1536" i="1"/>
  <c r="D1535" i="1"/>
  <c r="C1535" i="1"/>
  <c r="H1534" i="1"/>
  <c r="D1534" i="1"/>
  <c r="C1534" i="1"/>
  <c r="G1534" i="1" s="1"/>
  <c r="H1533" i="1"/>
  <c r="D1533" i="1"/>
  <c r="C1533" i="1"/>
  <c r="G1533" i="1" s="1"/>
  <c r="D1532" i="1"/>
  <c r="C1532" i="1"/>
  <c r="D1531" i="1"/>
  <c r="C1531" i="1"/>
  <c r="H1530" i="1"/>
  <c r="D1530" i="1"/>
  <c r="C1530" i="1"/>
  <c r="G1530" i="1" s="1"/>
  <c r="H1529" i="1"/>
  <c r="D1529" i="1"/>
  <c r="C1529" i="1"/>
  <c r="G1529" i="1" s="1"/>
  <c r="D1528" i="1"/>
  <c r="C1528" i="1"/>
  <c r="D1527" i="1"/>
  <c r="C1527" i="1"/>
  <c r="H1526" i="1"/>
  <c r="D1526" i="1"/>
  <c r="C1526" i="1"/>
  <c r="G1526" i="1" s="1"/>
  <c r="H1525" i="1"/>
  <c r="D1525" i="1"/>
  <c r="C1525" i="1"/>
  <c r="G1525" i="1" s="1"/>
  <c r="D1524" i="1"/>
  <c r="C1524" i="1"/>
  <c r="D1523" i="1"/>
  <c r="C1523" i="1"/>
  <c r="H1522" i="1"/>
  <c r="D1522" i="1"/>
  <c r="C1522" i="1"/>
  <c r="G1522" i="1" s="1"/>
  <c r="H1521" i="1"/>
  <c r="D1521" i="1"/>
  <c r="C1521" i="1"/>
  <c r="G1521" i="1" s="1"/>
  <c r="D1520" i="1"/>
  <c r="C1520" i="1"/>
  <c r="D1519" i="1"/>
  <c r="C1519" i="1"/>
  <c r="H1518" i="1"/>
  <c r="D1518" i="1"/>
  <c r="C1518" i="1"/>
  <c r="G1518" i="1" s="1"/>
  <c r="H1517" i="1"/>
  <c r="D1517" i="1"/>
  <c r="C1517" i="1"/>
  <c r="G1517" i="1" s="1"/>
  <c r="D1516" i="1"/>
  <c r="C1516" i="1"/>
  <c r="D1515" i="1"/>
  <c r="C1515" i="1"/>
  <c r="H1514" i="1"/>
  <c r="D1514" i="1"/>
  <c r="C1514" i="1"/>
  <c r="G1514" i="1" s="1"/>
  <c r="H1513" i="1"/>
  <c r="D1513" i="1"/>
  <c r="C1513" i="1"/>
  <c r="G1513" i="1" s="1"/>
  <c r="D1512" i="1"/>
  <c r="C1512" i="1"/>
  <c r="D1511" i="1"/>
  <c r="C1511" i="1"/>
  <c r="D1509" i="1"/>
  <c r="C1509" i="1"/>
  <c r="D1508" i="1"/>
  <c r="C1508" i="1"/>
  <c r="H1507" i="1"/>
  <c r="D1507" i="1"/>
  <c r="C1507" i="1"/>
  <c r="G1507" i="1" s="1"/>
  <c r="H1506" i="1"/>
  <c r="D1506" i="1"/>
  <c r="C1506" i="1"/>
  <c r="G1506" i="1" s="1"/>
  <c r="D1505" i="1"/>
  <c r="C1505" i="1"/>
  <c r="D1504" i="1"/>
  <c r="C1504" i="1"/>
  <c r="H1503" i="1"/>
  <c r="D1503" i="1"/>
  <c r="C1503" i="1"/>
  <c r="G1503" i="1" s="1"/>
  <c r="H1502" i="1"/>
  <c r="D1502" i="1"/>
  <c r="C1502" i="1"/>
  <c r="G1502" i="1" s="1"/>
  <c r="D1501" i="1"/>
  <c r="C1501" i="1"/>
  <c r="D1500" i="1"/>
  <c r="C1500" i="1"/>
  <c r="H1499" i="1"/>
  <c r="D1499" i="1"/>
  <c r="C1499" i="1"/>
  <c r="G1499" i="1" s="1"/>
  <c r="H1498" i="1"/>
  <c r="D1498" i="1"/>
  <c r="C1498" i="1"/>
  <c r="G1498" i="1" s="1"/>
  <c r="D1497" i="1"/>
  <c r="C1497" i="1"/>
  <c r="D1496" i="1"/>
  <c r="C1496" i="1"/>
  <c r="H1495" i="1"/>
  <c r="D1495" i="1"/>
  <c r="C1495" i="1"/>
  <c r="G1495" i="1" s="1"/>
  <c r="H1494" i="1"/>
  <c r="D1494" i="1"/>
  <c r="C1494" i="1"/>
  <c r="G1494" i="1" s="1"/>
  <c r="D1493" i="1"/>
  <c r="C1493" i="1"/>
  <c r="D1492" i="1"/>
  <c r="C1492" i="1"/>
  <c r="H1491" i="1"/>
  <c r="D1491" i="1"/>
  <c r="C1491" i="1"/>
  <c r="G1491" i="1" s="1"/>
  <c r="H1490" i="1"/>
  <c r="D1490" i="1"/>
  <c r="C1490" i="1"/>
  <c r="G1490" i="1" s="1"/>
  <c r="D1489" i="1"/>
  <c r="C1489" i="1"/>
  <c r="D1488" i="1"/>
  <c r="C1488" i="1"/>
  <c r="H1487" i="1"/>
  <c r="D1487" i="1"/>
  <c r="C1487" i="1"/>
  <c r="G1487" i="1" s="1"/>
  <c r="H1486" i="1"/>
  <c r="D1486" i="1"/>
  <c r="C1486" i="1"/>
  <c r="G1486" i="1" s="1"/>
  <c r="H1484" i="1"/>
  <c r="D1484" i="1"/>
  <c r="C1484" i="1"/>
  <c r="G1484" i="1" s="1"/>
  <c r="H1483" i="1"/>
  <c r="D1483" i="1"/>
  <c r="C1483" i="1"/>
  <c r="G1483" i="1" s="1"/>
  <c r="D1482" i="1"/>
  <c r="C1482" i="1"/>
  <c r="D1481" i="1"/>
  <c r="C1481" i="1"/>
  <c r="H1480" i="1"/>
  <c r="D1480" i="1"/>
  <c r="C1480" i="1"/>
  <c r="G1480" i="1" s="1"/>
  <c r="H1479" i="1"/>
  <c r="D1479" i="1"/>
  <c r="C1479" i="1"/>
  <c r="G1479" i="1" s="1"/>
  <c r="D1478" i="1"/>
  <c r="C1478" i="1"/>
  <c r="D1477" i="1"/>
  <c r="C1477" i="1"/>
  <c r="H1476" i="1"/>
  <c r="D1476" i="1"/>
  <c r="C1476" i="1"/>
  <c r="G1476" i="1" s="1"/>
  <c r="H1475" i="1"/>
  <c r="D1475" i="1"/>
  <c r="C1475" i="1"/>
  <c r="G1475" i="1" s="1"/>
  <c r="D1474" i="1"/>
  <c r="C1474" i="1"/>
  <c r="D1473" i="1"/>
  <c r="C1473" i="1"/>
  <c r="H1472" i="1"/>
  <c r="D1472" i="1"/>
  <c r="C1472" i="1"/>
  <c r="G1472" i="1" s="1"/>
  <c r="H1471" i="1"/>
  <c r="D1471" i="1"/>
  <c r="C1471" i="1"/>
  <c r="G1471" i="1" s="1"/>
  <c r="D1470" i="1"/>
  <c r="C1470" i="1"/>
  <c r="D1469" i="1"/>
  <c r="C1469" i="1"/>
  <c r="H1468" i="1"/>
  <c r="D1468" i="1"/>
  <c r="C1468" i="1"/>
  <c r="G1468" i="1" s="1"/>
  <c r="H1467" i="1"/>
  <c r="D1467" i="1"/>
  <c r="C1467" i="1"/>
  <c r="G1467" i="1" s="1"/>
  <c r="D1466" i="1"/>
  <c r="C1466" i="1"/>
  <c r="D1465" i="1"/>
  <c r="C1465" i="1"/>
  <c r="H1464" i="1"/>
  <c r="D1464" i="1"/>
  <c r="C1464" i="1"/>
  <c r="G1464" i="1" s="1"/>
  <c r="H1463" i="1"/>
  <c r="D1463" i="1"/>
  <c r="C1463" i="1"/>
  <c r="G1463" i="1" s="1"/>
  <c r="D1462" i="1"/>
  <c r="C1462" i="1"/>
  <c r="D1461" i="1"/>
  <c r="C1461" i="1"/>
  <c r="H1460" i="1"/>
  <c r="D1460" i="1"/>
  <c r="C1460" i="1"/>
  <c r="G1460" i="1" s="1"/>
  <c r="H1459" i="1"/>
  <c r="D1459" i="1"/>
  <c r="C1459" i="1"/>
  <c r="G1459" i="1" s="1"/>
  <c r="D1458" i="1"/>
  <c r="C1458" i="1"/>
  <c r="D1457" i="1"/>
  <c r="C1457" i="1"/>
  <c r="H1456" i="1"/>
  <c r="D1456" i="1"/>
  <c r="C1456" i="1"/>
  <c r="G1456" i="1" s="1"/>
  <c r="H1455" i="1"/>
  <c r="D1455" i="1"/>
  <c r="C1455" i="1"/>
  <c r="G1455" i="1" s="1"/>
  <c r="D1454" i="1"/>
  <c r="C1454" i="1"/>
  <c r="D1453" i="1"/>
  <c r="C1453" i="1"/>
  <c r="H1452" i="1"/>
  <c r="D1452" i="1"/>
  <c r="C1452" i="1"/>
  <c r="G1452" i="1" s="1"/>
  <c r="H1451" i="1"/>
  <c r="D1451" i="1"/>
  <c r="C1451" i="1"/>
  <c r="G1451" i="1" s="1"/>
  <c r="D1450" i="1"/>
  <c r="C1450" i="1"/>
  <c r="D1449" i="1"/>
  <c r="C1449" i="1"/>
  <c r="H1448" i="1"/>
  <c r="D1448" i="1"/>
  <c r="C1448" i="1"/>
  <c r="G1448" i="1" s="1"/>
  <c r="H1447" i="1"/>
  <c r="D1447" i="1"/>
  <c r="C1447" i="1"/>
  <c r="G1447" i="1" s="1"/>
  <c r="C1446" i="1"/>
  <c r="H1445" i="1"/>
  <c r="D1445" i="1"/>
  <c r="C1445" i="1"/>
  <c r="G1445" i="1" s="1"/>
  <c r="H1444" i="1"/>
  <c r="D1444" i="1"/>
  <c r="C1444" i="1"/>
  <c r="G1444" i="1" s="1"/>
  <c r="D1443" i="1"/>
  <c r="C1443" i="1"/>
  <c r="D1442" i="1"/>
  <c r="C1442" i="1"/>
  <c r="H1441" i="1"/>
  <c r="D1441" i="1"/>
  <c r="C1441" i="1"/>
  <c r="G1441" i="1" s="1"/>
  <c r="H1440" i="1"/>
  <c r="D1440" i="1"/>
  <c r="C1440" i="1"/>
  <c r="G1440" i="1" s="1"/>
  <c r="D1439" i="1"/>
  <c r="C1439" i="1"/>
  <c r="D1438" i="1"/>
  <c r="C1438" i="1"/>
  <c r="H1437" i="1"/>
  <c r="D1437" i="1"/>
  <c r="C1437" i="1"/>
  <c r="G1437" i="1" s="1"/>
  <c r="H1436" i="1"/>
  <c r="D1436" i="1"/>
  <c r="C1436" i="1"/>
  <c r="G1436" i="1" s="1"/>
  <c r="D1435" i="1"/>
  <c r="C1435" i="1"/>
  <c r="D1434" i="1"/>
  <c r="C1434" i="1"/>
  <c r="H1433" i="1"/>
  <c r="D1433" i="1"/>
  <c r="C1433" i="1"/>
  <c r="G1433" i="1" s="1"/>
  <c r="H1432" i="1"/>
  <c r="D1432" i="1"/>
  <c r="C1432" i="1"/>
  <c r="G1432" i="1" s="1"/>
  <c r="H1430" i="1"/>
  <c r="D1430" i="1"/>
  <c r="C1430" i="1"/>
  <c r="G1430" i="1" s="1"/>
  <c r="H1429" i="1"/>
  <c r="D1429" i="1"/>
  <c r="C1429" i="1"/>
  <c r="G1429" i="1" s="1"/>
  <c r="D1428" i="1"/>
  <c r="C1428" i="1"/>
  <c r="D1427" i="1"/>
  <c r="C1427" i="1"/>
  <c r="H1426" i="1"/>
  <c r="D1426" i="1"/>
  <c r="C1426" i="1"/>
  <c r="G1426" i="1" s="1"/>
  <c r="H1425" i="1"/>
  <c r="D1425" i="1"/>
  <c r="C1425" i="1"/>
  <c r="G1425" i="1" s="1"/>
  <c r="D1424" i="1"/>
  <c r="C1424" i="1"/>
  <c r="D1423" i="1"/>
  <c r="C1423" i="1"/>
  <c r="H1422" i="1"/>
  <c r="D1422" i="1"/>
  <c r="C1422" i="1"/>
  <c r="G1422" i="1" s="1"/>
  <c r="H1421" i="1"/>
  <c r="D1421" i="1"/>
  <c r="C1421" i="1"/>
  <c r="G1421" i="1" s="1"/>
  <c r="D1420" i="1"/>
  <c r="C1420" i="1"/>
  <c r="D1419" i="1"/>
  <c r="C1419" i="1"/>
  <c r="H1418" i="1"/>
  <c r="D1418" i="1"/>
  <c r="C1418" i="1"/>
  <c r="G1418" i="1" s="1"/>
  <c r="H1417" i="1"/>
  <c r="D1417" i="1"/>
  <c r="C1417" i="1"/>
  <c r="G1417" i="1" s="1"/>
  <c r="D1416" i="1"/>
  <c r="C1416" i="1"/>
  <c r="D1415" i="1"/>
  <c r="C1415" i="1"/>
  <c r="H1414" i="1"/>
  <c r="D1414" i="1"/>
  <c r="C1414" i="1"/>
  <c r="G1414" i="1" s="1"/>
  <c r="H1413" i="1"/>
  <c r="D1413" i="1"/>
  <c r="C1413" i="1"/>
  <c r="G1413" i="1" s="1"/>
  <c r="D1412" i="1"/>
  <c r="C1412" i="1"/>
  <c r="D1411" i="1"/>
  <c r="C1411" i="1"/>
  <c r="H1410" i="1"/>
  <c r="D1410" i="1"/>
  <c r="C1410" i="1"/>
  <c r="G1410" i="1" s="1"/>
  <c r="H1409" i="1"/>
  <c r="D1409" i="1"/>
  <c r="C1409" i="1"/>
  <c r="G1409" i="1" s="1"/>
  <c r="D1408" i="1"/>
  <c r="C1408" i="1"/>
  <c r="D1407" i="1"/>
  <c r="C1407" i="1"/>
  <c r="H1406" i="1"/>
  <c r="C1406" i="1"/>
  <c r="G1406" i="1" s="1"/>
  <c r="D1405" i="1"/>
  <c r="C1405" i="1"/>
  <c r="D1404" i="1"/>
  <c r="C1404" i="1"/>
  <c r="H1403" i="1"/>
  <c r="D1403" i="1"/>
  <c r="C1403" i="1"/>
  <c r="G1403" i="1" s="1"/>
  <c r="H1402" i="1"/>
  <c r="D1402" i="1"/>
  <c r="C1402" i="1"/>
  <c r="G1402" i="1" s="1"/>
  <c r="H1400" i="1"/>
  <c r="D1400" i="1"/>
  <c r="C1400" i="1"/>
  <c r="G1400" i="1" s="1"/>
  <c r="D1399" i="1"/>
  <c r="H1399" i="1" s="1"/>
  <c r="C1399" i="1"/>
  <c r="D1398" i="1"/>
  <c r="C1398" i="1"/>
  <c r="D1397" i="1"/>
  <c r="C1397" i="1"/>
  <c r="H1396" i="1"/>
  <c r="D1396" i="1"/>
  <c r="C1396" i="1"/>
  <c r="G1396" i="1" s="1"/>
  <c r="H1395" i="1"/>
  <c r="D1395" i="1"/>
  <c r="C1395" i="1"/>
  <c r="G1395" i="1" s="1"/>
  <c r="D1394" i="1"/>
  <c r="C1394" i="1"/>
  <c r="D1393" i="1"/>
  <c r="C1393" i="1"/>
  <c r="H1392" i="1"/>
  <c r="D1392" i="1"/>
  <c r="C1392" i="1"/>
  <c r="G1392" i="1" s="1"/>
  <c r="H1391" i="1"/>
  <c r="D1391" i="1"/>
  <c r="C1391" i="1"/>
  <c r="G1391" i="1" s="1"/>
  <c r="D1390" i="1"/>
  <c r="C1390" i="1"/>
  <c r="D1389" i="1"/>
  <c r="C1389" i="1"/>
  <c r="D1388" i="1"/>
  <c r="H1388" i="1" s="1"/>
  <c r="C1388" i="1"/>
  <c r="D1387" i="1"/>
  <c r="C1387" i="1"/>
  <c r="G1387" i="1" s="1"/>
  <c r="D1386" i="1"/>
  <c r="C1386" i="1"/>
  <c r="D1385" i="1"/>
  <c r="C1385" i="1"/>
  <c r="D1384" i="1"/>
  <c r="H1384" i="1" s="1"/>
  <c r="C1384" i="1"/>
  <c r="D1383" i="1"/>
  <c r="H1383" i="1" s="1"/>
  <c r="C1383" i="1"/>
  <c r="D1382" i="1"/>
  <c r="C1382" i="1"/>
  <c r="D1381" i="1"/>
  <c r="C1381" i="1"/>
  <c r="H1380" i="1"/>
  <c r="D1380" i="1"/>
  <c r="C1380" i="1"/>
  <c r="G1380" i="1" s="1"/>
  <c r="H1379" i="1"/>
  <c r="D1379" i="1"/>
  <c r="C1379" i="1"/>
  <c r="G1379" i="1" s="1"/>
  <c r="D1378" i="1"/>
  <c r="C1378" i="1"/>
  <c r="D1377" i="1"/>
  <c r="C1377" i="1"/>
  <c r="H1376" i="1"/>
  <c r="D1376" i="1"/>
  <c r="C1376" i="1"/>
  <c r="G1376" i="1" s="1"/>
  <c r="H1375" i="1"/>
  <c r="D1375" i="1"/>
  <c r="C1375" i="1"/>
  <c r="G1375" i="1" s="1"/>
  <c r="D1374" i="1"/>
  <c r="C1374" i="1"/>
  <c r="D1373" i="1"/>
  <c r="C1373" i="1"/>
  <c r="H1372" i="1"/>
  <c r="D1372" i="1"/>
  <c r="C1372" i="1"/>
  <c r="G1372" i="1" s="1"/>
  <c r="H1371" i="1"/>
  <c r="D1371" i="1"/>
  <c r="C1371" i="1"/>
  <c r="G1371" i="1" s="1"/>
  <c r="D1370" i="1"/>
  <c r="C1370" i="1"/>
  <c r="D1369" i="1"/>
  <c r="C1369" i="1"/>
  <c r="H1368" i="1"/>
  <c r="D1368" i="1"/>
  <c r="C1368" i="1"/>
  <c r="G1368" i="1" s="1"/>
  <c r="H1367" i="1"/>
  <c r="D1367" i="1"/>
  <c r="C1367" i="1"/>
  <c r="G1367" i="1" s="1"/>
  <c r="D1366" i="1"/>
  <c r="C1366" i="1"/>
  <c r="D1365" i="1"/>
  <c r="C1365" i="1"/>
  <c r="H1364" i="1"/>
  <c r="D1364" i="1"/>
  <c r="C1364" i="1"/>
  <c r="G1364" i="1" s="1"/>
  <c r="H1363" i="1"/>
  <c r="D1363" i="1"/>
  <c r="C1363" i="1"/>
  <c r="G1363" i="1" s="1"/>
  <c r="D1362" i="1"/>
  <c r="C1362" i="1"/>
  <c r="D1361" i="1"/>
  <c r="C1361" i="1"/>
  <c r="H1360" i="1"/>
  <c r="D1360" i="1"/>
  <c r="C1360" i="1"/>
  <c r="G1360" i="1" s="1"/>
  <c r="H1359" i="1"/>
  <c r="D1359" i="1"/>
  <c r="C1359" i="1"/>
  <c r="G1359" i="1" s="1"/>
  <c r="D1358" i="1"/>
  <c r="C1358" i="1"/>
  <c r="D1357" i="1"/>
  <c r="C1357" i="1"/>
  <c r="H1356" i="1"/>
  <c r="D1356" i="1"/>
  <c r="C1356" i="1"/>
  <c r="G1356" i="1" s="1"/>
  <c r="H1355" i="1"/>
  <c r="D1355" i="1"/>
  <c r="C1355" i="1"/>
  <c r="G1355" i="1" s="1"/>
  <c r="D1354" i="1"/>
  <c r="C1354" i="1"/>
  <c r="D1353" i="1"/>
  <c r="C1353" i="1"/>
  <c r="H1352" i="1"/>
  <c r="D1352" i="1"/>
  <c r="C1352" i="1"/>
  <c r="G1352" i="1" s="1"/>
  <c r="H1351" i="1"/>
  <c r="D1351" i="1"/>
  <c r="C1351" i="1"/>
  <c r="G1351" i="1" s="1"/>
  <c r="D1350" i="1"/>
  <c r="C1350" i="1"/>
  <c r="D1349" i="1"/>
  <c r="C1349" i="1"/>
  <c r="H1348" i="1"/>
  <c r="D1348" i="1"/>
  <c r="C1348" i="1"/>
  <c r="G1348" i="1" s="1"/>
  <c r="H1347" i="1"/>
  <c r="D1347" i="1"/>
  <c r="C1347" i="1"/>
  <c r="G1347" i="1" s="1"/>
  <c r="D1346" i="1"/>
  <c r="C1346" i="1"/>
  <c r="D1345" i="1"/>
  <c r="C1345" i="1"/>
  <c r="H1344" i="1"/>
  <c r="D1344" i="1"/>
  <c r="C1344" i="1"/>
  <c r="G1344" i="1" s="1"/>
  <c r="H1343" i="1"/>
  <c r="D1343" i="1"/>
  <c r="C1343" i="1"/>
  <c r="G1343" i="1" s="1"/>
  <c r="D1342" i="1"/>
  <c r="C1342" i="1"/>
  <c r="D1341" i="1"/>
  <c r="C1341"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D1314" i="1"/>
  <c r="H1314" i="1" s="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H1306" i="1" s="1"/>
  <c r="C1306" i="1"/>
  <c r="D1305" i="1"/>
  <c r="H1305" i="1" s="1"/>
  <c r="C1305" i="1"/>
  <c r="H1304" i="1"/>
  <c r="G1304" i="1"/>
  <c r="D1304" i="1"/>
  <c r="C1304" i="1"/>
  <c r="H1303" i="1"/>
  <c r="G1303" i="1"/>
  <c r="D1303" i="1"/>
  <c r="C1303" i="1"/>
  <c r="H1302" i="1"/>
  <c r="G1302" i="1"/>
  <c r="D1302" i="1"/>
  <c r="C1302"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H1292" i="1" s="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D1283" i="1"/>
  <c r="G1283" i="1" s="1"/>
  <c r="C1283" i="1"/>
  <c r="H1282" i="1"/>
  <c r="G1282" i="1"/>
  <c r="D1282" i="1"/>
  <c r="C1282" i="1"/>
  <c r="H1281" i="1"/>
  <c r="D1281" i="1"/>
  <c r="G1281" i="1" s="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C1264" i="1"/>
  <c r="D1263" i="1"/>
  <c r="H1263" i="1" s="1"/>
  <c r="C1263" i="1"/>
  <c r="D1262" i="1"/>
  <c r="H1262" i="1" s="1"/>
  <c r="C1262" i="1"/>
  <c r="G1261" i="1"/>
  <c r="D1261" i="1"/>
  <c r="H1261" i="1" s="1"/>
  <c r="C1261" i="1"/>
  <c r="C1260" i="1"/>
  <c r="H1258" i="1"/>
  <c r="G1258" i="1"/>
  <c r="D1258" i="1"/>
  <c r="C1258" i="1"/>
  <c r="D1257" i="1"/>
  <c r="H1257" i="1" s="1"/>
  <c r="C1257" i="1"/>
  <c r="D1256" i="1"/>
  <c r="H1256" i="1" s="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G991" i="1" s="1"/>
  <c r="D990" i="1"/>
  <c r="C990" i="1"/>
  <c r="D989" i="1"/>
  <c r="G989" i="1" s="1"/>
  <c r="C989" i="1"/>
  <c r="G988" i="1"/>
  <c r="D988" i="1"/>
  <c r="C988" i="1"/>
  <c r="H988" i="1" s="1"/>
  <c r="D987" i="1"/>
  <c r="C987" i="1"/>
  <c r="D986" i="1"/>
  <c r="C986" i="1"/>
  <c r="D985" i="1"/>
  <c r="G985" i="1" s="1"/>
  <c r="C985" i="1"/>
  <c r="G984" i="1"/>
  <c r="D984" i="1"/>
  <c r="C984" i="1"/>
  <c r="H984" i="1" s="1"/>
  <c r="D983" i="1"/>
  <c r="C983" i="1"/>
  <c r="G983" i="1" s="1"/>
  <c r="D982" i="1"/>
  <c r="C982" i="1"/>
  <c r="D981" i="1"/>
  <c r="G981" i="1" s="1"/>
  <c r="C981" i="1"/>
  <c r="G980" i="1"/>
  <c r="D980" i="1"/>
  <c r="C980" i="1"/>
  <c r="H980" i="1" s="1"/>
  <c r="D979" i="1"/>
  <c r="C979" i="1"/>
  <c r="D978" i="1"/>
  <c r="C978" i="1"/>
  <c r="D977" i="1"/>
  <c r="G977" i="1" s="1"/>
  <c r="C977" i="1"/>
  <c r="G976" i="1"/>
  <c r="D976" i="1"/>
  <c r="C976" i="1"/>
  <c r="H976" i="1" s="1"/>
  <c r="D975" i="1"/>
  <c r="C975" i="1"/>
  <c r="G975" i="1" s="1"/>
  <c r="D974" i="1"/>
  <c r="C974" i="1"/>
  <c r="D973" i="1"/>
  <c r="G973" i="1" s="1"/>
  <c r="C973" i="1"/>
  <c r="G972" i="1"/>
  <c r="D972" i="1"/>
  <c r="C972" i="1"/>
  <c r="H972" i="1" s="1"/>
  <c r="D971" i="1"/>
  <c r="C971" i="1"/>
  <c r="D970" i="1"/>
  <c r="C970" i="1"/>
  <c r="D969" i="1"/>
  <c r="G969" i="1" s="1"/>
  <c r="C969" i="1"/>
  <c r="G968" i="1"/>
  <c r="D968" i="1"/>
  <c r="C968" i="1"/>
  <c r="H968" i="1" s="1"/>
  <c r="D967" i="1"/>
  <c r="C967" i="1"/>
  <c r="G967" i="1" s="1"/>
  <c r="D966" i="1"/>
  <c r="C966" i="1"/>
  <c r="D965" i="1"/>
  <c r="G965" i="1" s="1"/>
  <c r="C965" i="1"/>
  <c r="G964" i="1"/>
  <c r="D964" i="1"/>
  <c r="C964" i="1"/>
  <c r="H964" i="1" s="1"/>
  <c r="D963" i="1"/>
  <c r="C963" i="1"/>
  <c r="D962" i="1"/>
  <c r="C962" i="1"/>
  <c r="D961" i="1"/>
  <c r="G961" i="1" s="1"/>
  <c r="C961" i="1"/>
  <c r="G960" i="1"/>
  <c r="D960" i="1"/>
  <c r="C960" i="1"/>
  <c r="H960" i="1" s="1"/>
  <c r="D959" i="1"/>
  <c r="C959" i="1"/>
  <c r="G959" i="1" s="1"/>
  <c r="D958" i="1"/>
  <c r="C958" i="1"/>
  <c r="D957" i="1"/>
  <c r="G957" i="1" s="1"/>
  <c r="C957" i="1"/>
  <c r="G956" i="1"/>
  <c r="D956" i="1"/>
  <c r="C956" i="1"/>
  <c r="H956" i="1" s="1"/>
  <c r="D955" i="1"/>
  <c r="C955" i="1"/>
  <c r="D954" i="1"/>
  <c r="C954" i="1"/>
  <c r="D953" i="1"/>
  <c r="G953" i="1" s="1"/>
  <c r="C953" i="1"/>
  <c r="G952" i="1"/>
  <c r="D952" i="1"/>
  <c r="C952" i="1"/>
  <c r="H952" i="1" s="1"/>
  <c r="D951" i="1"/>
  <c r="C951" i="1"/>
  <c r="G951" i="1" s="1"/>
  <c r="D950" i="1"/>
  <c r="C950" i="1"/>
  <c r="D949" i="1"/>
  <c r="G949" i="1" s="1"/>
  <c r="C949" i="1"/>
  <c r="G948" i="1"/>
  <c r="D948" i="1"/>
  <c r="C948" i="1"/>
  <c r="H948" i="1" s="1"/>
  <c r="D947" i="1"/>
  <c r="C947" i="1"/>
  <c r="D946" i="1"/>
  <c r="C946" i="1"/>
  <c r="D945" i="1"/>
  <c r="G945" i="1" s="1"/>
  <c r="C945" i="1"/>
  <c r="G944" i="1"/>
  <c r="D944" i="1"/>
  <c r="C944" i="1"/>
  <c r="H944" i="1" s="1"/>
  <c r="D943" i="1"/>
  <c r="C943" i="1"/>
  <c r="G943" i="1" s="1"/>
  <c r="D942" i="1"/>
  <c r="C942" i="1"/>
  <c r="D941" i="1"/>
  <c r="G941" i="1" s="1"/>
  <c r="C941" i="1"/>
  <c r="G940" i="1"/>
  <c r="D940" i="1"/>
  <c r="C940" i="1"/>
  <c r="H940" i="1" s="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H882" i="1" s="1"/>
  <c r="G881" i="1"/>
  <c r="D881" i="1"/>
  <c r="C881" i="1"/>
  <c r="H881" i="1" s="1"/>
  <c r="G880" i="1"/>
  <c r="D880" i="1"/>
  <c r="C880" i="1"/>
  <c r="H880" i="1" s="1"/>
  <c r="D879" i="1"/>
  <c r="C879" i="1"/>
  <c r="H879" i="1" s="1"/>
  <c r="D878" i="1"/>
  <c r="C878" i="1"/>
  <c r="H878" i="1" s="1"/>
  <c r="G877" i="1"/>
  <c r="D877" i="1"/>
  <c r="C877" i="1"/>
  <c r="H877" i="1" s="1"/>
  <c r="G876" i="1"/>
  <c r="D876" i="1"/>
  <c r="C876" i="1"/>
  <c r="H876" i="1" s="1"/>
  <c r="D875" i="1"/>
  <c r="C875" i="1"/>
  <c r="H875" i="1" s="1"/>
  <c r="D874" i="1"/>
  <c r="C874" i="1"/>
  <c r="H874" i="1" s="1"/>
  <c r="G873" i="1"/>
  <c r="D873" i="1"/>
  <c r="C873" i="1"/>
  <c r="H873" i="1" s="1"/>
  <c r="G872" i="1"/>
  <c r="D872" i="1"/>
  <c r="C872" i="1"/>
  <c r="H872" i="1" s="1"/>
  <c r="D871" i="1"/>
  <c r="C871" i="1"/>
  <c r="H871" i="1" s="1"/>
  <c r="D870" i="1"/>
  <c r="C870" i="1"/>
  <c r="H870" i="1" s="1"/>
  <c r="G869" i="1"/>
  <c r="D869" i="1"/>
  <c r="C869" i="1"/>
  <c r="H869" i="1" s="1"/>
  <c r="G868" i="1"/>
  <c r="D868" i="1"/>
  <c r="C868" i="1"/>
  <c r="H868" i="1" s="1"/>
  <c r="D867" i="1"/>
  <c r="C867" i="1"/>
  <c r="H867" i="1" s="1"/>
  <c r="D866" i="1"/>
  <c r="C866" i="1"/>
  <c r="H866" i="1" s="1"/>
  <c r="G865" i="1"/>
  <c r="D865" i="1"/>
  <c r="C865" i="1"/>
  <c r="H865" i="1" s="1"/>
  <c r="G864" i="1"/>
  <c r="D864" i="1"/>
  <c r="C864" i="1"/>
  <c r="H864" i="1" s="1"/>
  <c r="D863" i="1"/>
  <c r="C863" i="1"/>
  <c r="H863" i="1" s="1"/>
  <c r="D862" i="1"/>
  <c r="C862" i="1"/>
  <c r="H862" i="1" s="1"/>
  <c r="G861" i="1"/>
  <c r="D861" i="1"/>
  <c r="C861" i="1"/>
  <c r="H861" i="1" s="1"/>
  <c r="G860" i="1"/>
  <c r="D860" i="1"/>
  <c r="C860" i="1"/>
  <c r="H860" i="1" s="1"/>
  <c r="D859" i="1"/>
  <c r="C859" i="1"/>
  <c r="H859" i="1" s="1"/>
  <c r="D858" i="1"/>
  <c r="C858" i="1"/>
  <c r="H858" i="1" s="1"/>
  <c r="G857" i="1"/>
  <c r="D857" i="1"/>
  <c r="C857" i="1"/>
  <c r="H857" i="1" s="1"/>
  <c r="G856" i="1"/>
  <c r="D856" i="1"/>
  <c r="C856" i="1"/>
  <c r="H856" i="1" s="1"/>
  <c r="D855" i="1"/>
  <c r="C855" i="1"/>
  <c r="H855" i="1" s="1"/>
  <c r="D854" i="1"/>
  <c r="C854" i="1"/>
  <c r="H854" i="1" s="1"/>
  <c r="G853" i="1"/>
  <c r="D853" i="1"/>
  <c r="C853" i="1"/>
  <c r="H853" i="1" s="1"/>
  <c r="G852" i="1"/>
  <c r="D852" i="1"/>
  <c r="C852" i="1"/>
  <c r="H852" i="1" s="1"/>
  <c r="D851" i="1"/>
  <c r="C851" i="1"/>
  <c r="H851" i="1" s="1"/>
  <c r="D850" i="1"/>
  <c r="C850" i="1"/>
  <c r="H850" i="1" s="1"/>
  <c r="G849" i="1"/>
  <c r="D849" i="1"/>
  <c r="C849" i="1"/>
  <c r="H849" i="1" s="1"/>
  <c r="G848" i="1"/>
  <c r="D848" i="1"/>
  <c r="C848" i="1"/>
  <c r="H848" i="1" s="1"/>
  <c r="D847" i="1"/>
  <c r="C847" i="1"/>
  <c r="H847" i="1" s="1"/>
  <c r="D846" i="1"/>
  <c r="C846" i="1"/>
  <c r="H846" i="1" s="1"/>
  <c r="G845" i="1"/>
  <c r="D845" i="1"/>
  <c r="C845" i="1"/>
  <c r="H845" i="1" s="1"/>
  <c r="G844" i="1"/>
  <c r="D844" i="1"/>
  <c r="C844" i="1"/>
  <c r="H844" i="1" s="1"/>
  <c r="D843" i="1"/>
  <c r="C843" i="1"/>
  <c r="H843" i="1" s="1"/>
  <c r="D842" i="1"/>
  <c r="C842" i="1"/>
  <c r="H842" i="1" s="1"/>
  <c r="G841" i="1"/>
  <c r="D841" i="1"/>
  <c r="C841" i="1"/>
  <c r="H841" i="1" s="1"/>
  <c r="G840" i="1"/>
  <c r="D840" i="1"/>
  <c r="C840" i="1"/>
  <c r="H840" i="1" s="1"/>
  <c r="D839" i="1"/>
  <c r="C839" i="1"/>
  <c r="H839" i="1" s="1"/>
  <c r="D838" i="1"/>
  <c r="C838" i="1"/>
  <c r="H838" i="1" s="1"/>
  <c r="G837" i="1"/>
  <c r="D837" i="1"/>
  <c r="C837" i="1"/>
  <c r="H837" i="1" s="1"/>
  <c r="G836" i="1"/>
  <c r="D836" i="1"/>
  <c r="C836" i="1"/>
  <c r="H836" i="1" s="1"/>
  <c r="D835" i="1"/>
  <c r="C835" i="1"/>
  <c r="H835" i="1" s="1"/>
  <c r="D834" i="1"/>
  <c r="C834" i="1"/>
  <c r="H834" i="1" s="1"/>
  <c r="G833" i="1"/>
  <c r="D833" i="1"/>
  <c r="C833" i="1"/>
  <c r="H833" i="1" s="1"/>
  <c r="G832" i="1"/>
  <c r="D832" i="1"/>
  <c r="C832" i="1"/>
  <c r="H832" i="1" s="1"/>
  <c r="D831" i="1"/>
  <c r="C831" i="1"/>
  <c r="H831" i="1" s="1"/>
  <c r="D830" i="1"/>
  <c r="C830" i="1"/>
  <c r="H830" i="1" s="1"/>
  <c r="G829" i="1"/>
  <c r="D829" i="1"/>
  <c r="C829" i="1"/>
  <c r="H829" i="1" s="1"/>
  <c r="G828" i="1"/>
  <c r="D828" i="1"/>
  <c r="C828" i="1"/>
  <c r="H828" i="1" s="1"/>
  <c r="D827" i="1"/>
  <c r="C827" i="1"/>
  <c r="H827" i="1" s="1"/>
  <c r="D826" i="1"/>
  <c r="C826" i="1"/>
  <c r="H826" i="1" s="1"/>
  <c r="G825" i="1"/>
  <c r="D825" i="1"/>
  <c r="C825" i="1"/>
  <c r="H825" i="1" s="1"/>
  <c r="G824" i="1"/>
  <c r="D824" i="1"/>
  <c r="C824" i="1"/>
  <c r="H824" i="1" s="1"/>
  <c r="D823" i="1"/>
  <c r="C823" i="1"/>
  <c r="H823" i="1" s="1"/>
  <c r="D822" i="1"/>
  <c r="C822" i="1"/>
  <c r="H822" i="1" s="1"/>
  <c r="G821" i="1"/>
  <c r="D821" i="1"/>
  <c r="C821" i="1"/>
  <c r="H821" i="1" s="1"/>
  <c r="G820" i="1"/>
  <c r="D820" i="1"/>
  <c r="C820" i="1"/>
  <c r="H820" i="1" s="1"/>
  <c r="D819" i="1"/>
  <c r="C819" i="1"/>
  <c r="H819" i="1" s="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D735" i="1"/>
  <c r="G735" i="1" s="1"/>
  <c r="C735" i="1"/>
  <c r="G734" i="1"/>
  <c r="D734" i="1"/>
  <c r="C734" i="1"/>
  <c r="H734" i="1" s="1"/>
  <c r="G733" i="1"/>
  <c r="D733" i="1"/>
  <c r="C733" i="1"/>
  <c r="H733" i="1" s="1"/>
  <c r="G732" i="1"/>
  <c r="D732" i="1"/>
  <c r="C732" i="1"/>
  <c r="H732" i="1" s="1"/>
  <c r="G731" i="1"/>
  <c r="D731" i="1"/>
  <c r="C731" i="1"/>
  <c r="H731" i="1" s="1"/>
  <c r="G730" i="1"/>
  <c r="D730" i="1"/>
  <c r="C730" i="1"/>
  <c r="H730" i="1" s="1"/>
  <c r="G729" i="1"/>
  <c r="D729" i="1"/>
  <c r="C729" i="1"/>
  <c r="H729" i="1" s="1"/>
  <c r="G728" i="1"/>
  <c r="D728" i="1"/>
  <c r="C728" i="1"/>
  <c r="H728" i="1" s="1"/>
  <c r="D727" i="1"/>
  <c r="G727" i="1" s="1"/>
  <c r="C727" i="1"/>
  <c r="D726" i="1"/>
  <c r="G726" i="1" s="1"/>
  <c r="C726" i="1"/>
  <c r="H726" i="1" s="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D719" i="1"/>
  <c r="G719" i="1" s="1"/>
  <c r="C719" i="1"/>
  <c r="G718" i="1"/>
  <c r="D718" i="1"/>
  <c r="C718" i="1"/>
  <c r="H718" i="1" s="1"/>
  <c r="G717" i="1"/>
  <c r="D717" i="1"/>
  <c r="C717" i="1"/>
  <c r="H717" i="1" s="1"/>
  <c r="G716" i="1"/>
  <c r="D716" i="1"/>
  <c r="C716" i="1"/>
  <c r="H716" i="1" s="1"/>
  <c r="G715" i="1"/>
  <c r="D715" i="1"/>
  <c r="C715" i="1"/>
  <c r="H715" i="1" s="1"/>
  <c r="G714" i="1"/>
  <c r="D714" i="1"/>
  <c r="C714" i="1"/>
  <c r="H714" i="1" s="1"/>
  <c r="G713" i="1"/>
  <c r="D713" i="1"/>
  <c r="C713" i="1"/>
  <c r="H713" i="1" s="1"/>
  <c r="G712" i="1"/>
  <c r="D712" i="1"/>
  <c r="C712" i="1"/>
  <c r="H712" i="1" s="1"/>
  <c r="G711" i="1"/>
  <c r="D711" i="1"/>
  <c r="C711" i="1"/>
  <c r="H711" i="1" s="1"/>
  <c r="G710" i="1"/>
  <c r="D710" i="1"/>
  <c r="C710" i="1"/>
  <c r="H710" i="1" s="1"/>
  <c r="G709" i="1"/>
  <c r="D709" i="1"/>
  <c r="C709" i="1"/>
  <c r="H709" i="1" s="1"/>
  <c r="G708" i="1"/>
  <c r="D708" i="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G676" i="1"/>
  <c r="D676" i="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G668" i="1"/>
  <c r="D668" i="1"/>
  <c r="C668" i="1"/>
  <c r="H668" i="1" s="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H654" i="1"/>
  <c r="G654" i="1"/>
  <c r="D654" i="1"/>
  <c r="C654" i="1"/>
  <c r="H653" i="1"/>
  <c r="G653" i="1"/>
  <c r="D653" i="1"/>
  <c r="C653" i="1"/>
  <c r="H652" i="1"/>
  <c r="G652" i="1"/>
  <c r="D652" i="1"/>
  <c r="C652" i="1"/>
  <c r="H651" i="1"/>
  <c r="D651" i="1"/>
  <c r="G651" i="1" s="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C422" i="1"/>
  <c r="C421" i="1"/>
  <c r="H416" i="1"/>
  <c r="D416" i="1"/>
  <c r="G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G374" i="1"/>
  <c r="D374" i="1"/>
  <c r="H374" i="1" s="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D332" i="1"/>
  <c r="G332" i="1" s="1"/>
  <c r="C332" i="1"/>
  <c r="H331" i="1"/>
  <c r="D331" i="1"/>
  <c r="G331" i="1" s="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D300" i="1"/>
  <c r="G300" i="1" s="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D284" i="1"/>
  <c r="H284" i="1" s="1"/>
  <c r="C284" i="1"/>
  <c r="H283" i="1"/>
  <c r="G283" i="1"/>
  <c r="D283" i="1"/>
  <c r="C283" i="1"/>
  <c r="H282" i="1"/>
  <c r="G282" i="1"/>
  <c r="D282" i="1"/>
  <c r="C282" i="1"/>
  <c r="H281" i="1"/>
  <c r="G281" i="1"/>
  <c r="D281" i="1"/>
  <c r="C281" i="1"/>
  <c r="H280" i="1"/>
  <c r="G280" i="1"/>
  <c r="D280" i="1"/>
  <c r="C280" i="1"/>
  <c r="D279" i="1"/>
  <c r="H279" i="1" s="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D215" i="1"/>
  <c r="G215" i="1" s="1"/>
  <c r="C215" i="1"/>
  <c r="H214" i="1"/>
  <c r="G214" i="1"/>
  <c r="D214" i="1"/>
  <c r="C214" i="1"/>
  <c r="H213" i="1"/>
  <c r="G213" i="1"/>
  <c r="D213" i="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D195" i="1"/>
  <c r="H195" i="1" s="1"/>
  <c r="C195" i="1"/>
  <c r="H194" i="1"/>
  <c r="G194" i="1"/>
  <c r="D194" i="1"/>
  <c r="C194" i="1"/>
  <c r="G193" i="1"/>
  <c r="D193" i="1"/>
  <c r="H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G182" i="1"/>
  <c r="D182" i="1"/>
  <c r="H182" i="1" s="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D175" i="1"/>
  <c r="G175" i="1" s="1"/>
  <c r="C175" i="1"/>
  <c r="D174" i="1"/>
  <c r="G174" i="1" s="1"/>
  <c r="C174" i="1"/>
  <c r="H173" i="1"/>
  <c r="G173" i="1"/>
  <c r="D173" i="1"/>
  <c r="C173" i="1"/>
  <c r="H172" i="1"/>
  <c r="G172" i="1"/>
  <c r="D172" i="1"/>
  <c r="C172" i="1"/>
  <c r="H171" i="1"/>
  <c r="G171" i="1"/>
  <c r="D171" i="1"/>
  <c r="C171" i="1"/>
  <c r="H170" i="1"/>
  <c r="D170" i="1"/>
  <c r="G170" i="1" s="1"/>
  <c r="C170" i="1"/>
  <c r="H169" i="1"/>
  <c r="D169" i="1"/>
  <c r="G169" i="1" s="1"/>
  <c r="C169" i="1"/>
  <c r="H168" i="1"/>
  <c r="G168" i="1"/>
  <c r="D168" i="1"/>
  <c r="C168" i="1"/>
  <c r="H167" i="1"/>
  <c r="D167" i="1"/>
  <c r="G167" i="1" s="1"/>
  <c r="C167" i="1"/>
  <c r="C166" i="1"/>
  <c r="H165" i="1"/>
  <c r="G165" i="1"/>
  <c r="D165" i="1"/>
  <c r="C165" i="1"/>
  <c r="D164" i="1"/>
  <c r="H164" i="1" s="1"/>
  <c r="C164" i="1"/>
  <c r="G163" i="1"/>
  <c r="D163" i="1"/>
  <c r="H163" i="1" s="1"/>
  <c r="C163" i="1"/>
  <c r="H162" i="1"/>
  <c r="G162" i="1"/>
  <c r="D162" i="1"/>
  <c r="C162" i="1"/>
  <c r="H161" i="1"/>
  <c r="G161" i="1"/>
  <c r="D161" i="1"/>
  <c r="C161" i="1"/>
  <c r="H159" i="1"/>
  <c r="G159" i="1"/>
  <c r="D159" i="1"/>
  <c r="C159" i="1"/>
  <c r="H158" i="1"/>
  <c r="G158" i="1"/>
  <c r="D158" i="1"/>
  <c r="C158" i="1"/>
  <c r="H157" i="1"/>
  <c r="G157" i="1"/>
  <c r="D157" i="1"/>
  <c r="C157" i="1"/>
  <c r="C156" i="1"/>
  <c r="H155" i="1"/>
  <c r="D155" i="1"/>
  <c r="G155" i="1" s="1"/>
  <c r="C155" i="1"/>
  <c r="H154" i="1"/>
  <c r="G154" i="1"/>
  <c r="D154" i="1"/>
  <c r="C154" i="1"/>
  <c r="H153" i="1"/>
  <c r="G153" i="1"/>
  <c r="D153" i="1"/>
  <c r="C153" i="1"/>
  <c r="H152" i="1"/>
  <c r="D152" i="1"/>
  <c r="G152" i="1" s="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H132" i="1"/>
  <c r="G132" i="1"/>
  <c r="D132" i="1"/>
  <c r="C132" i="1"/>
  <c r="H131" i="1"/>
  <c r="D131" i="1"/>
  <c r="G131" i="1" s="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D71" i="1"/>
  <c r="G71" i="1" s="1"/>
  <c r="C71"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D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322" i="9" l="1"/>
  <c r="B322" i="9" s="1"/>
  <c r="E326" i="9"/>
  <c r="B326" i="9" s="1"/>
  <c r="G1399" i="1"/>
  <c r="E335" i="9"/>
  <c r="B335" i="9" s="1"/>
  <c r="G1682" i="1"/>
  <c r="G1314" i="1"/>
  <c r="F147" i="5"/>
  <c r="E36" i="9"/>
  <c r="B36" i="9" s="1"/>
  <c r="E320" i="9"/>
  <c r="B320" i="9" s="1"/>
  <c r="H1539" i="1"/>
  <c r="G1539" i="1"/>
  <c r="G1686" i="1"/>
  <c r="C1681" i="1"/>
  <c r="H1593" i="1"/>
  <c r="G1602" i="1"/>
  <c r="G1601" i="1"/>
  <c r="G1588" i="1"/>
  <c r="C1585" i="1"/>
  <c r="G1586" i="1"/>
  <c r="G1383" i="1"/>
  <c r="G1384" i="1"/>
  <c r="G1388" i="1"/>
  <c r="H1387" i="1"/>
  <c r="G1263" i="1"/>
  <c r="E305" i="9"/>
  <c r="B305" i="9" s="1"/>
  <c r="H1260" i="1"/>
  <c r="G1260" i="1"/>
  <c r="G1262" i="1"/>
  <c r="G1305" i="1"/>
  <c r="G1306" i="1"/>
  <c r="C1278" i="1"/>
  <c r="G1278" i="1" s="1"/>
  <c r="H1278" i="1"/>
  <c r="G1340" i="1"/>
  <c r="D1301" i="1"/>
  <c r="G1292" i="1"/>
  <c r="H1264" i="1"/>
  <c r="G1264" i="1"/>
  <c r="E255" i="5"/>
  <c r="D1259" i="1" s="1"/>
  <c r="G1256" i="1"/>
  <c r="G1257" i="1"/>
  <c r="E340" i="9"/>
  <c r="B340" i="9" s="1"/>
  <c r="F82" i="5"/>
  <c r="F29" i="5"/>
  <c r="E12" i="5"/>
  <c r="D1017" i="1" s="1"/>
  <c r="F19" i="5"/>
  <c r="E312" i="9"/>
  <c r="B312" i="9" s="1"/>
  <c r="E31" i="9"/>
  <c r="B31" i="9" s="1"/>
  <c r="F236" i="9"/>
  <c r="B236" i="9" s="1"/>
  <c r="H215" i="1"/>
  <c r="H212" i="1"/>
  <c r="E307" i="9"/>
  <c r="B307" i="9" s="1"/>
  <c r="E324" i="9"/>
  <c r="B324" i="9" s="1"/>
  <c r="E37" i="9"/>
  <c r="B37" i="9" s="1"/>
  <c r="G636" i="1"/>
  <c r="G635" i="1"/>
  <c r="G423" i="1"/>
  <c r="F428" i="4"/>
  <c r="G415" i="1"/>
  <c r="E647" i="4"/>
  <c r="D641" i="1" s="1"/>
  <c r="G641" i="1" s="1"/>
  <c r="G422" i="1"/>
  <c r="H735" i="1"/>
  <c r="H727" i="1"/>
  <c r="H719" i="1"/>
  <c r="B207" i="9"/>
  <c r="D421" i="1"/>
  <c r="F426" i="4"/>
  <c r="E648" i="4"/>
  <c r="D642" i="1" s="1"/>
  <c r="G279" i="1"/>
  <c r="G284" i="1"/>
  <c r="G195" i="1"/>
  <c r="G190" i="1"/>
  <c r="F194" i="4"/>
  <c r="B240" i="9"/>
  <c r="F239" i="9"/>
  <c r="E50" i="9"/>
  <c r="B50" i="9" s="1"/>
  <c r="H174" i="1"/>
  <c r="F178" i="4"/>
  <c r="D166" i="1"/>
  <c r="E164" i="4"/>
  <c r="D160" i="1" s="1"/>
  <c r="G164" i="1"/>
  <c r="G156" i="1"/>
  <c r="H156" i="1"/>
  <c r="F160" i="4"/>
  <c r="F237" i="9"/>
  <c r="B237" i="9" s="1"/>
  <c r="G149" i="1"/>
  <c r="G150" i="1"/>
  <c r="G151" i="1"/>
  <c r="D130" i="1"/>
  <c r="G70" i="1"/>
  <c r="H70" i="1"/>
  <c r="E49" i="4"/>
  <c r="D45" i="1" s="1"/>
  <c r="F74" i="4"/>
  <c r="E38" i="9"/>
  <c r="B38" i="9" s="1"/>
  <c r="H982" i="1"/>
  <c r="G982" i="1"/>
  <c r="H995" i="1"/>
  <c r="G995" i="1"/>
  <c r="H1001" i="1"/>
  <c r="G1001" i="1"/>
  <c r="H1007" i="1"/>
  <c r="G1007" i="1"/>
  <c r="H1081" i="1"/>
  <c r="G1081" i="1"/>
  <c r="H1087" i="1"/>
  <c r="G1087" i="1"/>
  <c r="H1093" i="1"/>
  <c r="G1093" i="1"/>
  <c r="H1103" i="1"/>
  <c r="G1103" i="1"/>
  <c r="H1109" i="1"/>
  <c r="G1109" i="1"/>
  <c r="H1115" i="1"/>
  <c r="G1115" i="1"/>
  <c r="H1121" i="1"/>
  <c r="G1121" i="1"/>
  <c r="G1489" i="1"/>
  <c r="H1489" i="1"/>
  <c r="G1492" i="1"/>
  <c r="H1492" i="1"/>
  <c r="G1497" i="1"/>
  <c r="H1497" i="1"/>
  <c r="G1500" i="1"/>
  <c r="H1500" i="1"/>
  <c r="G1508" i="1"/>
  <c r="H1508" i="1"/>
  <c r="D49" i="4"/>
  <c r="F64" i="4"/>
  <c r="G819" i="1"/>
  <c r="G823" i="1"/>
  <c r="G827" i="1"/>
  <c r="G831" i="1"/>
  <c r="G835" i="1"/>
  <c r="G839" i="1"/>
  <c r="G843" i="1"/>
  <c r="G847" i="1"/>
  <c r="G851" i="1"/>
  <c r="G855" i="1"/>
  <c r="G859" i="1"/>
  <c r="G863" i="1"/>
  <c r="G867" i="1"/>
  <c r="G871" i="1"/>
  <c r="G875" i="1"/>
  <c r="G879"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G947" i="1"/>
  <c r="H954" i="1"/>
  <c r="G954" i="1"/>
  <c r="G963" i="1"/>
  <c r="H970" i="1"/>
  <c r="G970" i="1"/>
  <c r="G979" i="1"/>
  <c r="H986" i="1"/>
  <c r="G986"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G1434" i="1"/>
  <c r="H1434" i="1"/>
  <c r="G1439" i="1"/>
  <c r="H1439" i="1"/>
  <c r="G1442" i="1"/>
  <c r="H1442" i="1"/>
  <c r="H1561" i="1"/>
  <c r="G1561" i="1"/>
  <c r="J1561" i="1"/>
  <c r="H1620" i="1"/>
  <c r="G1620" i="1"/>
  <c r="H993" i="1"/>
  <c r="G993" i="1"/>
  <c r="H999" i="1"/>
  <c r="G999" i="1"/>
  <c r="H1005" i="1"/>
  <c r="G1005" i="1"/>
  <c r="H1077" i="1"/>
  <c r="G1077" i="1"/>
  <c r="H1083" i="1"/>
  <c r="G1083" i="1"/>
  <c r="H1089" i="1"/>
  <c r="G1089" i="1"/>
  <c r="H1095" i="1"/>
  <c r="G1095" i="1"/>
  <c r="H1101" i="1"/>
  <c r="G1101" i="1"/>
  <c r="H1107" i="1"/>
  <c r="G1107" i="1"/>
  <c r="H1113" i="1"/>
  <c r="G1113" i="1"/>
  <c r="H1119" i="1"/>
  <c r="G1119" i="1"/>
  <c r="G1505" i="1"/>
  <c r="H1505" i="1"/>
  <c r="C60" i="1"/>
  <c r="G818" i="1"/>
  <c r="G822" i="1"/>
  <c r="G826" i="1"/>
  <c r="G830" i="1"/>
  <c r="G834" i="1"/>
  <c r="G838" i="1"/>
  <c r="G842" i="1"/>
  <c r="G846" i="1"/>
  <c r="G850" i="1"/>
  <c r="G854" i="1"/>
  <c r="G858" i="1"/>
  <c r="G862" i="1"/>
  <c r="G866" i="1"/>
  <c r="G870" i="1"/>
  <c r="G874" i="1"/>
  <c r="G878" i="1"/>
  <c r="G882" i="1"/>
  <c r="H942" i="1"/>
  <c r="G942" i="1"/>
  <c r="H958" i="1"/>
  <c r="G958" i="1"/>
  <c r="H974" i="1"/>
  <c r="G974" i="1"/>
  <c r="H990" i="1"/>
  <c r="G990" i="1"/>
  <c r="G1342" i="1"/>
  <c r="H1342" i="1"/>
  <c r="G1345" i="1"/>
  <c r="H1345" i="1"/>
  <c r="G1350" i="1"/>
  <c r="H1350" i="1"/>
  <c r="G1353" i="1"/>
  <c r="H1353" i="1"/>
  <c r="G1358" i="1"/>
  <c r="H1358" i="1"/>
  <c r="G1361" i="1"/>
  <c r="H1361" i="1"/>
  <c r="G1366" i="1"/>
  <c r="H1366" i="1"/>
  <c r="G1369" i="1"/>
  <c r="H1369" i="1"/>
  <c r="G1374" i="1"/>
  <c r="H1374" i="1"/>
  <c r="G1377" i="1"/>
  <c r="H1377" i="1"/>
  <c r="G1382" i="1"/>
  <c r="H1382" i="1"/>
  <c r="G1385" i="1"/>
  <c r="H1385" i="1"/>
  <c r="G1390" i="1"/>
  <c r="H1390" i="1"/>
  <c r="G1393" i="1"/>
  <c r="H1393" i="1"/>
  <c r="G1398" i="1"/>
  <c r="H1398" i="1"/>
  <c r="G1543" i="1"/>
  <c r="J1543" i="1"/>
  <c r="H1543" i="1"/>
  <c r="H1659" i="1"/>
  <c r="G1659" i="1"/>
  <c r="H1663" i="1"/>
  <c r="G1663" i="1"/>
  <c r="H1676" i="1"/>
  <c r="G1676" i="1"/>
  <c r="H950" i="1"/>
  <c r="G950" i="1"/>
  <c r="H966" i="1"/>
  <c r="G966" i="1"/>
  <c r="H997" i="1"/>
  <c r="G997" i="1"/>
  <c r="H1003" i="1"/>
  <c r="G1003" i="1"/>
  <c r="H1009" i="1"/>
  <c r="G1009" i="1"/>
  <c r="H1079" i="1"/>
  <c r="G1079" i="1"/>
  <c r="H1085" i="1"/>
  <c r="G1085" i="1"/>
  <c r="H1091" i="1"/>
  <c r="G1091" i="1"/>
  <c r="H1097" i="1"/>
  <c r="G1097" i="1"/>
  <c r="H1099" i="1"/>
  <c r="G1099" i="1"/>
  <c r="H1105" i="1"/>
  <c r="G1105" i="1"/>
  <c r="H1111" i="1"/>
  <c r="G1111" i="1"/>
  <c r="H1117" i="1"/>
  <c r="G1117" i="1"/>
  <c r="H1123" i="1"/>
  <c r="G1123" i="1"/>
  <c r="D3" i="1"/>
  <c r="D35"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G939" i="1"/>
  <c r="H946" i="1"/>
  <c r="G946" i="1"/>
  <c r="G955" i="1"/>
  <c r="H962" i="1"/>
  <c r="G962" i="1"/>
  <c r="G971" i="1"/>
  <c r="H978" i="1"/>
  <c r="G978" i="1"/>
  <c r="G987"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551" i="1"/>
  <c r="G1551" i="1"/>
  <c r="J1551" i="1"/>
  <c r="H1656" i="1"/>
  <c r="G1656" i="1"/>
  <c r="H941" i="1"/>
  <c r="H945" i="1"/>
  <c r="H949" i="1"/>
  <c r="H953" i="1"/>
  <c r="H957" i="1"/>
  <c r="H961" i="1"/>
  <c r="H965" i="1"/>
  <c r="H969" i="1"/>
  <c r="H973" i="1"/>
  <c r="H977" i="1"/>
  <c r="H981" i="1"/>
  <c r="H985" i="1"/>
  <c r="H989" i="1"/>
  <c r="G1405" i="1"/>
  <c r="H1405" i="1"/>
  <c r="G1407" i="1"/>
  <c r="H1407" i="1"/>
  <c r="G1412" i="1"/>
  <c r="H1412" i="1"/>
  <c r="G1415" i="1"/>
  <c r="H1415" i="1"/>
  <c r="G1420" i="1"/>
  <c r="H1420" i="1"/>
  <c r="G1423" i="1"/>
  <c r="H1423" i="1"/>
  <c r="G1428" i="1"/>
  <c r="H1428" i="1"/>
  <c r="G1449" i="1"/>
  <c r="H1449" i="1"/>
  <c r="G1454" i="1"/>
  <c r="H1454" i="1"/>
  <c r="G1457" i="1"/>
  <c r="H1457" i="1"/>
  <c r="G1462" i="1"/>
  <c r="H1462" i="1"/>
  <c r="G1465" i="1"/>
  <c r="H1465" i="1"/>
  <c r="G1470" i="1"/>
  <c r="H1470" i="1"/>
  <c r="G1473" i="1"/>
  <c r="H1473" i="1"/>
  <c r="G1478" i="1"/>
  <c r="H1478" i="1"/>
  <c r="G1481" i="1"/>
  <c r="H1481" i="1"/>
  <c r="G1511" i="1"/>
  <c r="H1511" i="1"/>
  <c r="G1516" i="1"/>
  <c r="H1516" i="1"/>
  <c r="G1519" i="1"/>
  <c r="H1519" i="1"/>
  <c r="G1524" i="1"/>
  <c r="H1524" i="1"/>
  <c r="G1527" i="1"/>
  <c r="H1527" i="1"/>
  <c r="G1532" i="1"/>
  <c r="H1532" i="1"/>
  <c r="G1535" i="1"/>
  <c r="H1535" i="1"/>
  <c r="G1541" i="1"/>
  <c r="J1541" i="1"/>
  <c r="H1541" i="1"/>
  <c r="H1549" i="1"/>
  <c r="G1549" i="1"/>
  <c r="I1549" i="1" s="1"/>
  <c r="H1559" i="1"/>
  <c r="G1559" i="1"/>
  <c r="I1559" i="1" s="1"/>
  <c r="H1607" i="1"/>
  <c r="G1607" i="1"/>
  <c r="H1611" i="1"/>
  <c r="G1611" i="1"/>
  <c r="H1643" i="1"/>
  <c r="G1643" i="1"/>
  <c r="H1647" i="1"/>
  <c r="G1647" i="1"/>
  <c r="H1660" i="1"/>
  <c r="G1660" i="1"/>
  <c r="F208" i="4"/>
  <c r="D202" i="4"/>
  <c r="F120" i="5"/>
  <c r="D119" i="5"/>
  <c r="H336" i="9"/>
  <c r="E177" i="5"/>
  <c r="H992" i="1"/>
  <c r="G992" i="1"/>
  <c r="H994" i="1"/>
  <c r="G994" i="1"/>
  <c r="H996" i="1"/>
  <c r="G996" i="1"/>
  <c r="H998" i="1"/>
  <c r="G998" i="1"/>
  <c r="H1000" i="1"/>
  <c r="G1000" i="1"/>
  <c r="H1002" i="1"/>
  <c r="G1002" i="1"/>
  <c r="H1004" i="1"/>
  <c r="G1004" i="1"/>
  <c r="H1006" i="1"/>
  <c r="G1006" i="1"/>
  <c r="H1008" i="1"/>
  <c r="G1008" i="1"/>
  <c r="H1010" i="1"/>
  <c r="G1010"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G1341" i="1"/>
  <c r="H1341" i="1"/>
  <c r="G1346" i="1"/>
  <c r="H1346" i="1"/>
  <c r="G1349" i="1"/>
  <c r="H1349" i="1"/>
  <c r="G1354" i="1"/>
  <c r="H1354" i="1"/>
  <c r="G1357" i="1"/>
  <c r="H1357" i="1"/>
  <c r="G1362" i="1"/>
  <c r="H1362" i="1"/>
  <c r="G1365" i="1"/>
  <c r="H1365" i="1"/>
  <c r="G1370" i="1"/>
  <c r="H1370" i="1"/>
  <c r="G1373" i="1"/>
  <c r="H1373" i="1"/>
  <c r="G1378" i="1"/>
  <c r="H1378" i="1"/>
  <c r="G1381" i="1"/>
  <c r="H1381" i="1"/>
  <c r="G1386" i="1"/>
  <c r="H1386" i="1"/>
  <c r="G1389" i="1"/>
  <c r="H1389" i="1"/>
  <c r="G1394" i="1"/>
  <c r="H1394" i="1"/>
  <c r="G1397" i="1"/>
  <c r="H1397" i="1"/>
  <c r="G1435" i="1"/>
  <c r="H1435" i="1"/>
  <c r="G1438" i="1"/>
  <c r="H1438" i="1"/>
  <c r="G1443" i="1"/>
  <c r="H1443" i="1"/>
  <c r="G1446" i="1"/>
  <c r="H1446" i="1"/>
  <c r="G1488" i="1"/>
  <c r="H1488" i="1"/>
  <c r="G1493" i="1"/>
  <c r="H1493" i="1"/>
  <c r="G1496" i="1"/>
  <c r="H1496" i="1"/>
  <c r="G1501" i="1"/>
  <c r="H1501" i="1"/>
  <c r="G1504" i="1"/>
  <c r="H1504" i="1"/>
  <c r="G1509" i="1"/>
  <c r="H1509" i="1"/>
  <c r="G1547" i="1"/>
  <c r="H1547" i="1"/>
  <c r="H1555" i="1"/>
  <c r="G1555" i="1"/>
  <c r="H1557" i="1"/>
  <c r="G1557" i="1"/>
  <c r="J1570" i="1"/>
  <c r="J1581" i="1"/>
  <c r="H1591" i="1"/>
  <c r="G1591" i="1"/>
  <c r="H1595" i="1"/>
  <c r="G1595" i="1"/>
  <c r="G1604" i="1"/>
  <c r="H1608" i="1"/>
  <c r="G1608" i="1"/>
  <c r="H1627" i="1"/>
  <c r="G1627" i="1"/>
  <c r="H1631" i="1"/>
  <c r="G1631" i="1"/>
  <c r="G1640" i="1"/>
  <c r="H1644" i="1"/>
  <c r="G1644" i="1"/>
  <c r="H939" i="1"/>
  <c r="H943" i="1"/>
  <c r="H947" i="1"/>
  <c r="H951" i="1"/>
  <c r="H955" i="1"/>
  <c r="H959" i="1"/>
  <c r="H963" i="1"/>
  <c r="H967" i="1"/>
  <c r="H971" i="1"/>
  <c r="H975" i="1"/>
  <c r="H979" i="1"/>
  <c r="H983" i="1"/>
  <c r="H987" i="1"/>
  <c r="H991" i="1"/>
  <c r="G1404" i="1"/>
  <c r="H1404" i="1"/>
  <c r="G1408" i="1"/>
  <c r="H1408" i="1"/>
  <c r="G1411" i="1"/>
  <c r="H1411" i="1"/>
  <c r="G1416" i="1"/>
  <c r="H1416" i="1"/>
  <c r="G1419" i="1"/>
  <c r="H1419" i="1"/>
  <c r="G1424" i="1"/>
  <c r="H1424" i="1"/>
  <c r="G1427" i="1"/>
  <c r="H1427" i="1"/>
  <c r="G1450" i="1"/>
  <c r="H1450" i="1"/>
  <c r="G1453" i="1"/>
  <c r="H1453" i="1"/>
  <c r="G1458" i="1"/>
  <c r="H1458" i="1"/>
  <c r="G1461" i="1"/>
  <c r="H1461" i="1"/>
  <c r="G1466" i="1"/>
  <c r="H1466" i="1"/>
  <c r="G1469" i="1"/>
  <c r="H1469" i="1"/>
  <c r="G1474" i="1"/>
  <c r="H1474" i="1"/>
  <c r="G1477" i="1"/>
  <c r="H1477" i="1"/>
  <c r="G1482" i="1"/>
  <c r="H1482" i="1"/>
  <c r="G1512" i="1"/>
  <c r="H1512" i="1"/>
  <c r="G1515" i="1"/>
  <c r="H1515" i="1"/>
  <c r="G1520" i="1"/>
  <c r="H1520" i="1"/>
  <c r="G1523" i="1"/>
  <c r="H1523" i="1"/>
  <c r="G1528" i="1"/>
  <c r="H1528" i="1"/>
  <c r="G1531" i="1"/>
  <c r="H1531" i="1"/>
  <c r="G1536" i="1"/>
  <c r="H1536" i="1"/>
  <c r="G1545" i="1"/>
  <c r="J1545" i="1"/>
  <c r="H1545" i="1"/>
  <c r="J1549" i="1"/>
  <c r="H1553" i="1"/>
  <c r="G1553" i="1"/>
  <c r="I1553" i="1" s="1"/>
  <c r="J1559" i="1"/>
  <c r="H1563" i="1"/>
  <c r="G1563" i="1"/>
  <c r="J1568" i="1"/>
  <c r="J1579" i="1"/>
  <c r="H1592" i="1"/>
  <c r="G1592" i="1"/>
  <c r="H1628" i="1"/>
  <c r="G1628" i="1"/>
  <c r="H1675" i="1"/>
  <c r="G1675" i="1"/>
  <c r="H1679" i="1"/>
  <c r="G1679" i="1"/>
  <c r="H1583" i="1"/>
  <c r="G1583" i="1"/>
  <c r="H1599" i="1"/>
  <c r="G1599" i="1"/>
  <c r="H1615" i="1"/>
  <c r="G1615" i="1"/>
  <c r="H1635" i="1"/>
  <c r="G1635" i="1"/>
  <c r="H1651" i="1"/>
  <c r="G1651" i="1"/>
  <c r="H1667" i="1"/>
  <c r="G1667" i="1"/>
  <c r="H1683" i="1"/>
  <c r="G1683" i="1"/>
  <c r="F44" i="4"/>
  <c r="D43" i="4"/>
  <c r="F222" i="4"/>
  <c r="D221" i="4"/>
  <c r="E418" i="4"/>
  <c r="D413" i="1" s="1"/>
  <c r="F598" i="4"/>
  <c r="G205" i="9"/>
  <c r="E205" i="9" s="1"/>
  <c r="B205" i="9" s="1"/>
  <c r="D597" i="4"/>
  <c r="I1542" i="1"/>
  <c r="I1544" i="1"/>
  <c r="I1546" i="1"/>
  <c r="I1548" i="1"/>
  <c r="I1550" i="1"/>
  <c r="I1552" i="1"/>
  <c r="I1554" i="1"/>
  <c r="H1556" i="1"/>
  <c r="G1556" i="1"/>
  <c r="I1558" i="1"/>
  <c r="I1560" i="1"/>
  <c r="I1562" i="1"/>
  <c r="H1564" i="1"/>
  <c r="G1564" i="1"/>
  <c r="H1566" i="1"/>
  <c r="G1566" i="1"/>
  <c r="I1566" i="1" s="1"/>
  <c r="H1568" i="1"/>
  <c r="G1568" i="1"/>
  <c r="H1570" i="1"/>
  <c r="G1570" i="1"/>
  <c r="I1570" i="1" s="1"/>
  <c r="H1574" i="1"/>
  <c r="G1574" i="1"/>
  <c r="H1576" i="1"/>
  <c r="G1576" i="1"/>
  <c r="I1576" i="1" s="1"/>
  <c r="H1579" i="1"/>
  <c r="G1579" i="1"/>
  <c r="H1581" i="1"/>
  <c r="G1581" i="1"/>
  <c r="I1581" i="1" s="1"/>
  <c r="H1587" i="1"/>
  <c r="G1587" i="1"/>
  <c r="H1603" i="1"/>
  <c r="G1603" i="1"/>
  <c r="H1619" i="1"/>
  <c r="G1619" i="1"/>
  <c r="H1623" i="1"/>
  <c r="G1623" i="1"/>
  <c r="H1639" i="1"/>
  <c r="G1639" i="1"/>
  <c r="H1655" i="1"/>
  <c r="G1655" i="1"/>
  <c r="H1671" i="1"/>
  <c r="G1671" i="1"/>
  <c r="D106" i="4"/>
  <c r="F153" i="4"/>
  <c r="D164" i="4"/>
  <c r="E308" i="4"/>
  <c r="D373" i="4"/>
  <c r="F374" i="4"/>
  <c r="F297" i="5"/>
  <c r="D296" i="5"/>
  <c r="F165" i="4"/>
  <c r="F278" i="4"/>
  <c r="D273" i="4"/>
  <c r="F407" i="4"/>
  <c r="D406" i="4"/>
  <c r="F647" i="4"/>
  <c r="E629" i="4"/>
  <c r="D623" i="1" s="1"/>
  <c r="G188" i="9"/>
  <c r="E188" i="9" s="1"/>
  <c r="B188" i="9" s="1"/>
  <c r="G198" i="9"/>
  <c r="E198" i="9" s="1"/>
  <c r="B198" i="9" s="1"/>
  <c r="F633" i="4"/>
  <c r="D629" i="4"/>
  <c r="F13" i="5"/>
  <c r="D12" i="5"/>
  <c r="D178" i="5"/>
  <c r="F181" i="5"/>
  <c r="H33" i="3"/>
  <c r="G208" i="9"/>
  <c r="E208" i="9" s="1"/>
  <c r="B208" i="9" s="1"/>
  <c r="G201" i="9"/>
  <c r="E201" i="9" s="1"/>
  <c r="B201" i="9" s="1"/>
  <c r="D308" i="4"/>
  <c r="D354" i="4"/>
  <c r="D361" i="4"/>
  <c r="F432" i="4"/>
  <c r="G203" i="9"/>
  <c r="E203" i="9" s="1"/>
  <c r="B203" i="9" s="1"/>
  <c r="D431" i="4"/>
  <c r="F492" i="4"/>
  <c r="D491" i="4"/>
  <c r="D536" i="4"/>
  <c r="E597" i="4"/>
  <c r="D591" i="1" s="1"/>
  <c r="E35" i="6"/>
  <c r="F115" i="6"/>
  <c r="D114" i="6"/>
  <c r="H180" i="9"/>
  <c r="G196" i="9"/>
  <c r="E196" i="9" s="1"/>
  <c r="B196" i="9" s="1"/>
  <c r="G204" i="9"/>
  <c r="E204" i="9" s="1"/>
  <c r="B204" i="9" s="1"/>
  <c r="G174" i="9"/>
  <c r="E174" i="9" s="1"/>
  <c r="B174" i="9" s="1"/>
  <c r="D321" i="4"/>
  <c r="E431" i="4"/>
  <c r="F480" i="4"/>
  <c r="D479" i="4"/>
  <c r="E491" i="4"/>
  <c r="D485" i="1" s="1"/>
  <c r="D522" i="4"/>
  <c r="D584" i="4"/>
  <c r="F8" i="5"/>
  <c r="D203" i="5"/>
  <c r="F252" i="5"/>
  <c r="D251" i="5"/>
  <c r="E114" i="6"/>
  <c r="G186" i="9"/>
  <c r="E186" i="9" s="1"/>
  <c r="B186" i="9" s="1"/>
  <c r="G202" i="9"/>
  <c r="E202" i="9" s="1"/>
  <c r="B202" i="9" s="1"/>
  <c r="H24" i="9"/>
  <c r="G24" i="9"/>
  <c r="F379" i="4"/>
  <c r="D648" i="4"/>
  <c r="E7" i="5"/>
  <c r="F71" i="5"/>
  <c r="D70" i="5"/>
  <c r="G337" i="9"/>
  <c r="E337" i="9" s="1"/>
  <c r="B337" i="9" s="1"/>
  <c r="F197" i="5"/>
  <c r="F220" i="5"/>
  <c r="D219" i="5"/>
  <c r="E251" i="5"/>
  <c r="F256" i="5"/>
  <c r="D255" i="5"/>
  <c r="E5" i="6"/>
  <c r="D35" i="6"/>
  <c r="D44" i="8"/>
  <c r="H19" i="9" s="1"/>
  <c r="E19" i="9" s="1"/>
  <c r="B19" i="9" s="1"/>
  <c r="G177" i="9"/>
  <c r="E177" i="9" s="1"/>
  <c r="B177" i="9" s="1"/>
  <c r="G199" i="9"/>
  <c r="E199" i="9" s="1"/>
  <c r="B199" i="9" s="1"/>
  <c r="G197" i="9"/>
  <c r="E197" i="9" s="1"/>
  <c r="B197"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G178" i="9"/>
  <c r="E178" i="9" s="1"/>
  <c r="B178" i="9" s="1"/>
  <c r="G296" i="9"/>
  <c r="E296" i="9" s="1"/>
  <c r="B296" i="9" s="1"/>
  <c r="G179" i="9"/>
  <c r="E179" i="9" s="1"/>
  <c r="B179" i="9" s="1"/>
  <c r="G175" i="9"/>
  <c r="E175" i="9" s="1"/>
  <c r="B175" i="9" s="1"/>
  <c r="G176" i="9"/>
  <c r="E176" i="9" s="1"/>
  <c r="B176" i="9" s="1"/>
  <c r="G184" i="9"/>
  <c r="E184" i="9" s="1"/>
  <c r="B184" i="9" s="1"/>
  <c r="G192" i="9"/>
  <c r="E192" i="9" s="1"/>
  <c r="B192" i="9" s="1"/>
  <c r="G200" i="9"/>
  <c r="E200" i="9" s="1"/>
  <c r="B200" i="9" s="1"/>
  <c r="E5" i="7"/>
  <c r="B140" i="9"/>
  <c r="B144" i="9"/>
  <c r="B148" i="9"/>
  <c r="B152" i="9"/>
  <c r="B159" i="9"/>
  <c r="B163" i="9"/>
  <c r="B167" i="9"/>
  <c r="B171" i="9"/>
  <c r="D5" i="6"/>
  <c r="D89" i="6"/>
  <c r="E319" i="9"/>
  <c r="B319" i="9" s="1"/>
  <c r="E314" i="9"/>
  <c r="B314" i="9" s="1"/>
  <c r="H316" i="9"/>
  <c r="H315" i="9"/>
  <c r="E315" i="9" s="1"/>
  <c r="B315" i="9" s="1"/>
  <c r="B27" i="9"/>
  <c r="B35" i="9"/>
  <c r="B39" i="9"/>
  <c r="B43" i="9"/>
  <c r="B47" i="9"/>
  <c r="B51" i="9"/>
  <c r="B55" i="9"/>
  <c r="B59" i="9"/>
  <c r="B63" i="9"/>
  <c r="B67" i="9"/>
  <c r="B71" i="9"/>
  <c r="B75" i="9"/>
  <c r="B79" i="9"/>
  <c r="B83" i="9"/>
  <c r="B87" i="9"/>
  <c r="B91" i="9"/>
  <c r="B95" i="9"/>
  <c r="B99" i="9"/>
  <c r="B103" i="9"/>
  <c r="B107" i="9"/>
  <c r="B111" i="9"/>
  <c r="B115" i="9"/>
  <c r="B119" i="9"/>
  <c r="B123" i="9"/>
  <c r="B127" i="9"/>
  <c r="B131" i="9"/>
  <c r="B135" i="9"/>
  <c r="B139" i="9"/>
  <c r="B143" i="9"/>
  <c r="B147" i="9"/>
  <c r="B151" i="9"/>
  <c r="B155" i="9"/>
  <c r="B160" i="9"/>
  <c r="B164" i="9"/>
  <c r="B168" i="9"/>
  <c r="B172" i="9"/>
  <c r="F238" i="9"/>
  <c r="B238" i="9" s="1"/>
  <c r="B243" i="9"/>
  <c r="F270" i="9"/>
  <c r="B270" i="9" s="1"/>
  <c r="B275" i="9"/>
  <c r="G316" i="9"/>
  <c r="H310" i="9"/>
  <c r="G180" i="9"/>
  <c r="E180" i="9" s="1"/>
  <c r="B180" i="9" s="1"/>
  <c r="G310" i="9"/>
  <c r="E310" i="9" s="1"/>
  <c r="B310" i="9" s="1"/>
  <c r="H309" i="9"/>
  <c r="M228" i="9"/>
  <c r="G309" i="9"/>
  <c r="E309" i="9" s="1"/>
  <c r="B309" i="9" s="1"/>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I10" i="9"/>
  <c r="G210" i="9"/>
  <c r="E210" i="9" s="1"/>
  <c r="B210" i="9" s="1"/>
  <c r="B231" i="9"/>
  <c r="F234" i="9"/>
  <c r="B234" i="9" s="1"/>
  <c r="B239" i="9"/>
  <c r="F242" i="9"/>
  <c r="B242" i="9" s="1"/>
  <c r="B247" i="9"/>
  <c r="F250" i="9"/>
  <c r="B250" i="9" s="1"/>
  <c r="B255" i="9"/>
  <c r="F258" i="9"/>
  <c r="B258" i="9" s="1"/>
  <c r="B263" i="9"/>
  <c r="F266" i="9"/>
  <c r="B266" i="9" s="1"/>
  <c r="B271" i="9"/>
  <c r="F274" i="9"/>
  <c r="B274" i="9" s="1"/>
  <c r="B279" i="9"/>
  <c r="F282" i="9"/>
  <c r="B282" i="9" s="1"/>
  <c r="B287" i="9"/>
  <c r="F290" i="9"/>
  <c r="B290" i="9" s="1"/>
  <c r="E311" i="9"/>
  <c r="B311" i="9" s="1"/>
  <c r="B317" i="9"/>
  <c r="E327" i="9"/>
  <c r="B327" i="9" s="1"/>
  <c r="G209" i="9"/>
  <c r="E209" i="9" s="1"/>
  <c r="B209" i="9" s="1"/>
  <c r="B229" i="9"/>
  <c r="B244" i="9"/>
  <c r="B245" i="9"/>
  <c r="B252" i="9"/>
  <c r="B253" i="9"/>
  <c r="B260" i="9"/>
  <c r="B261" i="9"/>
  <c r="B268" i="9"/>
  <c r="B269" i="9"/>
  <c r="B276" i="9"/>
  <c r="B277" i="9"/>
  <c r="B284" i="9"/>
  <c r="B285" i="9"/>
  <c r="B292" i="9"/>
  <c r="B303" i="9"/>
  <c r="B313" i="9"/>
  <c r="E323" i="9"/>
  <c r="B323" i="9" s="1"/>
  <c r="B329" i="9"/>
  <c r="I1541" i="1" l="1"/>
  <c r="G1681" i="1"/>
  <c r="H1681" i="1"/>
  <c r="G343" i="9"/>
  <c r="E343" i="9" s="1"/>
  <c r="B343" i="9" s="1"/>
  <c r="H1585" i="1"/>
  <c r="G1585" i="1"/>
  <c r="G1301" i="1"/>
  <c r="H1301" i="1"/>
  <c r="E316" i="9"/>
  <c r="B316" i="9" s="1"/>
  <c r="H641" i="1"/>
  <c r="H421" i="1"/>
  <c r="G421" i="1"/>
  <c r="H166" i="1"/>
  <c r="G166" i="1"/>
  <c r="E152" i="4"/>
  <c r="D148" i="1" s="1"/>
  <c r="H130" i="1"/>
  <c r="G130" i="1"/>
  <c r="E6" i="4"/>
  <c r="E422" i="4" s="1"/>
  <c r="I33" i="3"/>
  <c r="D1538" i="1"/>
  <c r="F648" i="4"/>
  <c r="C642" i="1"/>
  <c r="F491" i="4"/>
  <c r="C485" i="1"/>
  <c r="F629" i="4"/>
  <c r="C623" i="1"/>
  <c r="E299" i="4"/>
  <c r="F119" i="5"/>
  <c r="C1124" i="1"/>
  <c r="F49" i="4"/>
  <c r="C45" i="1"/>
  <c r="E141" i="6"/>
  <c r="I27" i="3"/>
  <c r="D1401" i="1"/>
  <c r="G339" i="9"/>
  <c r="E339" i="9" s="1"/>
  <c r="B339" i="9" s="1"/>
  <c r="F219" i="5"/>
  <c r="C1223" i="1"/>
  <c r="D69" i="5"/>
  <c r="F70" i="5"/>
  <c r="C1075" i="1"/>
  <c r="F522" i="4"/>
  <c r="C516" i="1"/>
  <c r="E430" i="4"/>
  <c r="D425" i="1"/>
  <c r="I28" i="3"/>
  <c r="D1431" i="1"/>
  <c r="F361" i="4"/>
  <c r="D360" i="4"/>
  <c r="C356" i="1"/>
  <c r="G336" i="9"/>
  <c r="E336" i="9" s="1"/>
  <c r="B336" i="9" s="1"/>
  <c r="D177" i="5"/>
  <c r="F178" i="5"/>
  <c r="C1182" i="1"/>
  <c r="E535" i="4"/>
  <c r="F273" i="4"/>
  <c r="C269" i="1"/>
  <c r="F373" i="4"/>
  <c r="C368" i="1"/>
  <c r="F106" i="4"/>
  <c r="C102" i="1"/>
  <c r="F597" i="4"/>
  <c r="C591" i="1"/>
  <c r="F221" i="4"/>
  <c r="C217" i="1"/>
  <c r="I1545" i="1"/>
  <c r="F35" i="6"/>
  <c r="H28" i="3"/>
  <c r="C1431" i="1"/>
  <c r="H25" i="3"/>
  <c r="F251" i="5"/>
  <c r="C1255" i="1"/>
  <c r="F584" i="4"/>
  <c r="C578" i="1"/>
  <c r="H3" i="1"/>
  <c r="G3" i="1"/>
  <c r="F89" i="6"/>
  <c r="C1485" i="1"/>
  <c r="G348" i="9"/>
  <c r="E348" i="9" s="1"/>
  <c r="D141" i="6"/>
  <c r="H27" i="3"/>
  <c r="F5" i="6"/>
  <c r="C1401" i="1"/>
  <c r="K1481" i="9"/>
  <c r="G344" i="9"/>
  <c r="E344" i="9" s="1"/>
  <c r="B344" i="9" s="1"/>
  <c r="C1621" i="1"/>
  <c r="I39" i="3"/>
  <c r="F255" i="5"/>
  <c r="C1259" i="1"/>
  <c r="E24" i="9"/>
  <c r="G338" i="9"/>
  <c r="E338" i="9" s="1"/>
  <c r="B338" i="9" s="1"/>
  <c r="F203" i="5"/>
  <c r="C1207" i="1"/>
  <c r="F321" i="4"/>
  <c r="C316" i="1"/>
  <c r="D430" i="4"/>
  <c r="F431" i="4"/>
  <c r="C425" i="1"/>
  <c r="F354" i="4"/>
  <c r="C349" i="1"/>
  <c r="F12" i="5"/>
  <c r="D7" i="5"/>
  <c r="C1017" i="1"/>
  <c r="F296" i="5"/>
  <c r="C1300" i="1"/>
  <c r="E417" i="4"/>
  <c r="D412" i="1" s="1"/>
  <c r="D303" i="1"/>
  <c r="I1557" i="1"/>
  <c r="E176" i="5"/>
  <c r="D1180" i="1" s="1"/>
  <c r="I24" i="3"/>
  <c r="D1181" i="1"/>
  <c r="F202" i="4"/>
  <c r="C198" i="1"/>
  <c r="I1543" i="1"/>
  <c r="G60" i="1"/>
  <c r="H60" i="1"/>
  <c r="I1561" i="1"/>
  <c r="I25" i="3"/>
  <c r="D1255" i="1"/>
  <c r="E6" i="5"/>
  <c r="I22" i="3"/>
  <c r="D1012" i="1"/>
  <c r="I30" i="3"/>
  <c r="D1510" i="1"/>
  <c r="F479" i="4"/>
  <c r="C473" i="1"/>
  <c r="F114" i="6"/>
  <c r="H30" i="3"/>
  <c r="C1510" i="1"/>
  <c r="D535" i="4"/>
  <c r="F536" i="4"/>
  <c r="C530" i="1"/>
  <c r="D417" i="4"/>
  <c r="F308" i="4"/>
  <c r="C303" i="1"/>
  <c r="G346" i="9"/>
  <c r="E346" i="9" s="1"/>
  <c r="F406" i="4"/>
  <c r="C401" i="1"/>
  <c r="F164" i="4"/>
  <c r="D152" i="4"/>
  <c r="C160" i="1"/>
  <c r="I1579" i="1"/>
  <c r="I1574" i="1"/>
  <c r="I1568" i="1"/>
  <c r="I1564" i="1"/>
  <c r="F43" i="4"/>
  <c r="D6" i="4"/>
  <c r="C39" i="1"/>
  <c r="I1551" i="1"/>
  <c r="H35" i="1"/>
  <c r="G35" i="1"/>
  <c r="E342" i="9" l="1"/>
  <c r="I18" i="3"/>
  <c r="I17" i="3"/>
  <c r="D2" i="1"/>
  <c r="G160" i="1"/>
  <c r="H160" i="1"/>
  <c r="G1401" i="1"/>
  <c r="H1401" i="1"/>
  <c r="H269" i="1"/>
  <c r="G269" i="1"/>
  <c r="B346" i="9"/>
  <c r="E345" i="9"/>
  <c r="I10" i="3" s="1"/>
  <c r="G530" i="1"/>
  <c r="H530" i="1"/>
  <c r="H299" i="9"/>
  <c r="D1011" i="1"/>
  <c r="F7" i="5"/>
  <c r="D6" i="5"/>
  <c r="H22" i="3"/>
  <c r="C1012" i="1"/>
  <c r="G425" i="1"/>
  <c r="H425" i="1"/>
  <c r="B24" i="9"/>
  <c r="H1621" i="1"/>
  <c r="G1621" i="1"/>
  <c r="H11" i="3"/>
  <c r="G1485" i="1"/>
  <c r="H1485" i="1"/>
  <c r="G591" i="1"/>
  <c r="H591" i="1"/>
  <c r="H368" i="1"/>
  <c r="G368" i="1"/>
  <c r="F177" i="5"/>
  <c r="H24" i="3"/>
  <c r="D176" i="5"/>
  <c r="C1181" i="1"/>
  <c r="E639" i="4"/>
  <c r="D633" i="1" s="1"/>
  <c r="D424" i="1"/>
  <c r="G45" i="1"/>
  <c r="H45" i="1"/>
  <c r="F417" i="4"/>
  <c r="C412" i="1"/>
  <c r="H1017" i="1"/>
  <c r="G1017" i="1"/>
  <c r="H316" i="1"/>
  <c r="G316" i="1"/>
  <c r="H1255" i="1"/>
  <c r="G1255" i="1"/>
  <c r="F360" i="4"/>
  <c r="D418" i="4"/>
  <c r="C355" i="1"/>
  <c r="H1075" i="1"/>
  <c r="G1075" i="1"/>
  <c r="I31" i="3"/>
  <c r="D1537" i="1"/>
  <c r="H642" i="1"/>
  <c r="G642" i="1"/>
  <c r="H39" i="1"/>
  <c r="G39" i="1"/>
  <c r="G198" i="1"/>
  <c r="H198" i="1"/>
  <c r="H1300" i="1"/>
  <c r="G1300" i="1"/>
  <c r="H1207" i="1"/>
  <c r="G1207" i="1"/>
  <c r="H1259" i="1"/>
  <c r="G1259" i="1"/>
  <c r="G578" i="1"/>
  <c r="H578" i="1"/>
  <c r="E640" i="4"/>
  <c r="D634" i="1" s="1"/>
  <c r="D529" i="1"/>
  <c r="H516" i="1"/>
  <c r="G516" i="1"/>
  <c r="H23" i="3"/>
  <c r="F69" i="5"/>
  <c r="C1074" i="1"/>
  <c r="E301" i="4"/>
  <c r="D297" i="1" s="1"/>
  <c r="E423" i="4"/>
  <c r="E424" i="4" s="1"/>
  <c r="D419" i="1" s="1"/>
  <c r="D295" i="1"/>
  <c r="E300" i="4"/>
  <c r="D296" i="1" s="1"/>
  <c r="G485" i="1"/>
  <c r="H485" i="1"/>
  <c r="H1538" i="1"/>
  <c r="G1538" i="1"/>
  <c r="G1510" i="1"/>
  <c r="H1510" i="1"/>
  <c r="E347" i="9"/>
  <c r="B348" i="9"/>
  <c r="G623" i="1"/>
  <c r="H623" i="1"/>
  <c r="E643" i="4"/>
  <c r="D417" i="1"/>
  <c r="F152" i="4"/>
  <c r="H18" i="3"/>
  <c r="D299" i="4"/>
  <c r="C148" i="1"/>
  <c r="D300" i="4"/>
  <c r="D422" i="4"/>
  <c r="F6" i="4"/>
  <c r="H17" i="3"/>
  <c r="C2" i="1"/>
  <c r="G303" i="1"/>
  <c r="H303" i="1"/>
  <c r="H401" i="1"/>
  <c r="G401" i="1"/>
  <c r="F535" i="4"/>
  <c r="D640" i="4"/>
  <c r="C529" i="1"/>
  <c r="H473" i="1"/>
  <c r="G473" i="1"/>
  <c r="H349" i="1"/>
  <c r="G349" i="1"/>
  <c r="D639" i="4"/>
  <c r="F430" i="4"/>
  <c r="C424" i="1"/>
  <c r="F141" i="6"/>
  <c r="H31" i="3"/>
  <c r="C1537" i="1"/>
  <c r="G1431" i="1"/>
  <c r="H1431" i="1"/>
  <c r="H217" i="1"/>
  <c r="G217" i="1"/>
  <c r="H102" i="1"/>
  <c r="G102" i="1"/>
  <c r="H1182" i="1"/>
  <c r="G1182" i="1"/>
  <c r="H356" i="1"/>
  <c r="G356" i="1"/>
  <c r="H1223" i="1"/>
  <c r="G1223" i="1"/>
  <c r="H1124" i="1"/>
  <c r="G1124" i="1"/>
  <c r="H529" i="1" l="1"/>
  <c r="G529" i="1"/>
  <c r="N3" i="9"/>
  <c r="I11" i="3"/>
  <c r="H424" i="1"/>
  <c r="G424" i="1"/>
  <c r="F640" i="4"/>
  <c r="C634" i="1"/>
  <c r="H148" i="1"/>
  <c r="G148" i="1"/>
  <c r="G299" i="9"/>
  <c r="E299" i="9" s="1"/>
  <c r="G306" i="9"/>
  <c r="E306" i="9" s="1"/>
  <c r="B306" i="9" s="1"/>
  <c r="F6" i="5"/>
  <c r="C1011" i="1"/>
  <c r="G1537" i="1"/>
  <c r="H1537" i="1"/>
  <c r="D643" i="4"/>
  <c r="F422" i="4"/>
  <c r="C417" i="1"/>
  <c r="F299" i="4"/>
  <c r="D423" i="4"/>
  <c r="D301" i="4"/>
  <c r="C295" i="1"/>
  <c r="H1074" i="1"/>
  <c r="G1074" i="1"/>
  <c r="H1181" i="1"/>
  <c r="G1181" i="1"/>
  <c r="E644" i="4"/>
  <c r="E645" i="4" s="1"/>
  <c r="E425" i="4"/>
  <c r="D420" i="1" s="1"/>
  <c r="D418" i="1"/>
  <c r="H20" i="9"/>
  <c r="F418" i="4"/>
  <c r="C413" i="1"/>
  <c r="H412" i="1"/>
  <c r="G412" i="1"/>
  <c r="F639" i="4"/>
  <c r="C633" i="1"/>
  <c r="G2" i="1"/>
  <c r="H2" i="1"/>
  <c r="F300" i="4"/>
  <c r="C296" i="1"/>
  <c r="D637" i="1"/>
  <c r="H355" i="1"/>
  <c r="G355" i="1"/>
  <c r="F176" i="5"/>
  <c r="C1180" i="1"/>
  <c r="H1012" i="1"/>
  <c r="G1012" i="1"/>
  <c r="H9" i="3"/>
  <c r="K3" i="9" l="1"/>
  <c r="I9" i="3"/>
  <c r="H634" i="1"/>
  <c r="G634" i="1"/>
  <c r="F301" i="4"/>
  <c r="C297" i="1"/>
  <c r="B299" i="9"/>
  <c r="D639" i="1"/>
  <c r="H295" i="1"/>
  <c r="G295" i="1"/>
  <c r="H417" i="1"/>
  <c r="G417" i="1"/>
  <c r="H633" i="1"/>
  <c r="G633" i="1"/>
  <c r="G413" i="1"/>
  <c r="H413" i="1"/>
  <c r="D425" i="4"/>
  <c r="F423" i="4"/>
  <c r="D644" i="4"/>
  <c r="C418" i="1"/>
  <c r="G20" i="9"/>
  <c r="E20" i="9" s="1"/>
  <c r="B20" i="9" s="1"/>
  <c r="D424" i="4"/>
  <c r="H8" i="3"/>
  <c r="H1011" i="1"/>
  <c r="G1011" i="1"/>
  <c r="H296" i="1"/>
  <c r="G296" i="1"/>
  <c r="H1180" i="1"/>
  <c r="G1180" i="1"/>
  <c r="E646" i="4"/>
  <c r="D638" i="1"/>
  <c r="D645" i="4"/>
  <c r="F643" i="4"/>
  <c r="C637" i="1"/>
  <c r="M3" i="9" l="1"/>
  <c r="E650" i="4"/>
  <c r="D640" i="1"/>
  <c r="F424" i="4"/>
  <c r="C419" i="1"/>
  <c r="E649" i="4"/>
  <c r="G297" i="1"/>
  <c r="H297" i="1"/>
  <c r="F645" i="4"/>
  <c r="C639" i="1"/>
  <c r="H418" i="1"/>
  <c r="G418" i="1"/>
  <c r="D646" i="4"/>
  <c r="D649" i="4" s="1"/>
  <c r="F644" i="4"/>
  <c r="C638" i="1"/>
  <c r="H637" i="1"/>
  <c r="G637" i="1"/>
  <c r="F425" i="4"/>
  <c r="C420" i="1"/>
  <c r="F649" i="4" l="1"/>
  <c r="H19" i="3"/>
  <c r="C643" i="1"/>
  <c r="G297" i="9"/>
  <c r="E297" i="9" s="1"/>
  <c r="B297" i="9" s="1"/>
  <c r="G419" i="1"/>
  <c r="H419" i="1"/>
  <c r="H639" i="1"/>
  <c r="G639" i="1"/>
  <c r="D650" i="4"/>
  <c r="F646" i="4"/>
  <c r="C640" i="1"/>
  <c r="I19" i="3"/>
  <c r="D643" i="1"/>
  <c r="I20" i="3"/>
  <c r="D644" i="1"/>
  <c r="H420" i="1"/>
  <c r="G420" i="1"/>
  <c r="G638" i="1"/>
  <c r="H638" i="1"/>
  <c r="H334" i="9"/>
  <c r="G334" i="9"/>
  <c r="E334" i="9" l="1"/>
  <c r="B334" i="9" s="1"/>
  <c r="G643" i="1"/>
  <c r="H643" i="1"/>
  <c r="F650" i="4"/>
  <c r="H20" i="3"/>
  <c r="C644" i="1"/>
  <c r="G640" i="1"/>
  <c r="H640" i="1"/>
  <c r="E298" i="9" l="1"/>
  <c r="I8" i="3" s="1"/>
  <c r="G644" i="1"/>
  <c r="H644" i="1"/>
  <c r="H7" i="3"/>
  <c r="J3" i="9" l="1"/>
  <c r="G295" i="9" l="1"/>
  <c r="L293" i="9"/>
  <c r="F293" i="9" s="1"/>
  <c r="H295" i="9"/>
  <c r="H18" i="9"/>
  <c r="G18" i="9"/>
  <c r="H16" i="9"/>
  <c r="H17" i="9"/>
  <c r="L16" i="9"/>
  <c r="I17" i="9"/>
  <c r="K6" i="9"/>
  <c r="H22" i="9"/>
  <c r="K10" i="9"/>
  <c r="J17" i="9"/>
  <c r="K8" i="9"/>
  <c r="J13" i="9"/>
  <c r="K9" i="9"/>
  <c r="G22" i="9"/>
  <c r="M16" i="9"/>
  <c r="H15" i="9"/>
  <c r="G16" i="9"/>
  <c r="J12" i="9"/>
  <c r="J7" i="9"/>
  <c r="I13" i="9"/>
  <c r="J8" i="9"/>
  <c r="J9" i="9"/>
  <c r="K5" i="9"/>
  <c r="J10" i="9"/>
  <c r="G15" i="9"/>
  <c r="J5" i="9"/>
  <c r="I6" i="9"/>
  <c r="K12" i="9"/>
  <c r="G21" i="9"/>
  <c r="L15" i="9"/>
  <c r="H21" i="9"/>
  <c r="J11" i="9"/>
  <c r="I9" i="9"/>
  <c r="M15" i="9"/>
  <c r="I5" i="9"/>
  <c r="J6" i="9"/>
  <c r="I11" i="9"/>
  <c r="G17" i="9"/>
  <c r="I8" i="9"/>
  <c r="K7" i="9"/>
  <c r="I12" i="9"/>
  <c r="K11" i="9"/>
  <c r="I7" i="9"/>
  <c r="K13" i="9"/>
  <c r="E5" i="9" l="1"/>
  <c r="B5" i="9" s="1"/>
  <c r="E9" i="9"/>
  <c r="B9" i="9" s="1"/>
  <c r="E12" i="9"/>
  <c r="B12" i="9" s="1"/>
  <c r="E11" i="9"/>
  <c r="B11" i="9" s="1"/>
  <c r="E21" i="9"/>
  <c r="B21" i="9" s="1"/>
  <c r="E15" i="9"/>
  <c r="E16" i="9"/>
  <c r="F16" i="9"/>
  <c r="E17" i="9"/>
  <c r="B17" i="9" s="1"/>
  <c r="E10" i="9"/>
  <c r="B10" i="9" s="1"/>
  <c r="E13" i="9"/>
  <c r="B13" i="9" s="1"/>
  <c r="E7" i="9"/>
  <c r="B7" i="9" s="1"/>
  <c r="E8" i="9"/>
  <c r="B8" i="9" s="1"/>
  <c r="E6" i="9"/>
  <c r="B6" i="9" s="1"/>
  <c r="B293" i="9"/>
  <c r="F23" i="9"/>
  <c r="F15" i="9"/>
  <c r="E22" i="9"/>
  <c r="B22" i="9" s="1"/>
  <c r="E18" i="9"/>
  <c r="B18" i="9" s="1"/>
  <c r="E295" i="9"/>
  <c r="F14" i="9" l="1"/>
  <c r="F3" i="9" s="1"/>
  <c r="B16" i="9"/>
  <c r="E14" i="9"/>
  <c r="I13" i="3" s="1"/>
  <c r="B295" i="9"/>
  <c r="E23" i="9"/>
  <c r="I7" i="3" s="1"/>
  <c r="B15" i="9"/>
  <c r="E4" i="9"/>
  <c r="E3" i="9" l="1"/>
</calcChain>
</file>

<file path=xl/sharedStrings.xml><?xml version="1.0" encoding="utf-8"?>
<sst xmlns="http://schemas.openxmlformats.org/spreadsheetml/2006/main" count="4733" uniqueCount="3657">
  <si>
    <t>Obveznik:</t>
  </si>
  <si>
    <t>43896 - VIDRA - AGENCIJA ZA REGIONALNI RAZVOJ VIROVITIČKO-PODRAVSKE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</si>
  <si>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</si>
  <si>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</si>
  <si>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</si>
  <si>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</si>
  <si>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</si>
  <si>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</si>
  <si>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</si>
  <si>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</si>
  <si>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</si>
  <si>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</si>
  <si>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</si>
  <si>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</si>
  <si>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</si>
  <si>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</si>
  <si>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</si>
  <si>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</si>
  <si>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</si>
  <si>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</si>
  <si>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</si>
  <si>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</si>
  <si>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</si>
  <si>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</si>
  <si>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</si>
  <si>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</si>
  <si>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</si>
  <si>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</si>
  <si>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</si>
  <si>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</si>
  <si>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</si>
  <si>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</si>
  <si>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</si>
  <si>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</si>
  <si>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</si>
  <si>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</si>
  <si>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</si>
  <si>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</si>
  <si>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</si>
  <si>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</si>
  <si>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</si>
  <si>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</si>
  <si>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</si>
  <si>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</si>
  <si>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</si>
  <si>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</si>
  <si>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</si>
  <si>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</si>
  <si>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</si>
  <si>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</si>
  <si>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</si>
  <si>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</si>
  <si>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</si>
  <si>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</si>
  <si>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</si>
  <si>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</si>
  <si>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</si>
  <si>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</si>
  <si>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</si>
  <si>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</si>
  <si>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</si>
  <si>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</si>
  <si>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</si>
  <si>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</si>
  <si>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</si>
  <si>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</si>
  <si>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</si>
  <si>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</si>
  <si>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</si>
  <si>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</si>
  <si>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</si>
  <si>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</si>
  <si>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</si>
  <si>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</si>
  <si>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</si>
  <si>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</si>
  <si>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</si>
  <si>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</si>
  <si>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</si>
  <si>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</si>
  <si>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</si>
  <si>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</si>
  <si>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</si>
  <si>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</si>
  <si>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</si>
  <si>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</si>
  <si>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</si>
  <si>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</si>
  <si>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</si>
  <si>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</si>
  <si>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</si>
  <si>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</si>
  <si>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</si>
  <si>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</si>
  <si>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</si>
  <si>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</si>
  <si>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</si>
  <si>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</si>
  <si>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</si>
  <si>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</si>
  <si>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</si>
  <si>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</si>
  <si>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</si>
  <si>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</si>
  <si>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</si>
  <si>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</si>
  <si>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</si>
  <si>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</si>
  <si>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</si>
  <si>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</si>
  <si>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</si>
  <si>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</si>
  <si>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</si>
  <si>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</si>
  <si>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</si>
  <si>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</si>
  <si>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</si>
  <si>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</si>
  <si>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</si>
  <si>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</si>
  <si>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</si>
  <si>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</si>
  <si>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</si>
  <si>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</si>
  <si>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</si>
  <si>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</si>
  <si>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</si>
  <si>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</si>
  <si>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</si>
  <si>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</si>
  <si>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</si>
  <si>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</si>
  <si>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</si>
  <si>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</si>
  <si>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</si>
  <si>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</si>
  <si>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</si>
  <si>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</si>
  <si>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</si>
  <si>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</si>
  <si>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</si>
  <si>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</si>
  <si>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</si>
  <si>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</si>
  <si>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</si>
  <si>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</si>
  <si>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</si>
  <si>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</si>
  <si>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</si>
  <si>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</si>
  <si>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</si>
  <si>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</si>
  <si>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</si>
  <si>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</si>
  <si>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</si>
  <si>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</si>
  <si>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</si>
  <si>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</si>
  <si>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</si>
  <si>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</si>
  <si>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</si>
  <si>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</si>
  <si>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</si>
  <si>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</si>
  <si>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</si>
  <si>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</si>
  <si>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</si>
  <si>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</si>
  <si>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</si>
  <si>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</si>
  <si>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</si>
  <si>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</si>
  <si>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</si>
  <si>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</si>
  <si>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</si>
  <si>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</si>
  <si>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</si>
  <si>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</si>
  <si>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</si>
  <si>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</si>
  <si>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</si>
  <si>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</si>
  <si>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</si>
  <si>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</si>
  <si>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</si>
  <si>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</si>
  <si>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</si>
  <si>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</si>
  <si>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</si>
  <si>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</si>
  <si>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</si>
  <si>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</si>
  <si>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</si>
  <si>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</si>
  <si>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</si>
  <si>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</si>
  <si>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</si>
  <si>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</si>
  <si>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</si>
  <si>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</si>
  <si>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</si>
  <si>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</si>
  <si>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</si>
  <si>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</si>
  <si>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</si>
  <si>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</si>
  <si>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</si>
  <si>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</si>
  <si>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</si>
  <si>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</si>
  <si>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</si>
  <si>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</si>
  <si>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</si>
  <si>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</si>
  <si>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</si>
  <si>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</si>
  <si>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</si>
  <si>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</si>
  <si>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</si>
  <si>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</si>
  <si>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</si>
  <si>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</si>
  <si>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</si>
  <si>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</si>
  <si>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</si>
  <si>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</si>
  <si>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</si>
  <si>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</si>
  <si>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</si>
  <si>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</si>
  <si>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</si>
  <si>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</si>
  <si>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</si>
  <si>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</si>
  <si>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</si>
  <si>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</si>
  <si>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</si>
  <si>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</si>
  <si>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</si>
  <si>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</si>
  <si>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</si>
  <si>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</si>
  <si>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</si>
  <si>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</si>
  <si>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</si>
  <si>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</si>
  <si>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</si>
  <si>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</si>
  <si>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</si>
  <si>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</si>
  <si>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</si>
  <si>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</si>
  <si>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</si>
  <si>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</si>
  <si>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</si>
  <si>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</si>
  <si>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</si>
  <si>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</si>
  <si>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</si>
  <si>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</si>
  <si>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</si>
  <si>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</si>
  <si>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</si>
  <si>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</si>
  <si>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</si>
  <si>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</si>
  <si>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</si>
  <si>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</si>
  <si>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</si>
  <si>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</si>
  <si>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</si>
  <si>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</si>
  <si>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</si>
  <si>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</si>
  <si>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</si>
  <si>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</si>
  <si>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</si>
  <si>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</si>
  <si>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</si>
  <si>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</si>
  <si>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</si>
  <si>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</si>
  <si>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</si>
  <si>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</si>
  <si>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</si>
  <si>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</si>
  <si>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</si>
  <si>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</si>
  <si>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</si>
  <si>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</si>
  <si>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</si>
  <si>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</si>
  <si>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</si>
  <si>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</si>
  <si>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</si>
  <si>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</si>
  <si>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</si>
  <si>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</si>
  <si>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</si>
  <si>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</si>
  <si>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</si>
  <si>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</si>
  <si>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</si>
  <si>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</si>
  <si>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</si>
  <si>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</si>
  <si>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</si>
  <si>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</si>
  <si>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</si>
  <si>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</si>
  <si>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</si>
  <si>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</si>
  <si>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</si>
  <si>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</si>
  <si>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</si>
  <si>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</si>
  <si>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</si>
  <si>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</si>
  <si>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</si>
  <si>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</si>
  <si>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</si>
  <si>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</si>
  <si>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</si>
  <si>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</si>
  <si>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</si>
  <si>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</si>
  <si>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</si>
  <si>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</si>
  <si>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</si>
  <si>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</si>
  <si>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</si>
  <si>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</si>
  <si>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</si>
  <si>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</si>
  <si>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</si>
  <si>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</si>
  <si>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</si>
  <si>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</si>
  <si>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</si>
  <si>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</si>
  <si>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</si>
  <si>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</si>
  <si>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</si>
  <si>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</si>
  <si>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</si>
  <si>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</si>
  <si>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</si>
  <si>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</si>
  <si>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</si>
  <si>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</si>
  <si>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</si>
  <si>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</si>
  <si>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</si>
  <si>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</si>
  <si>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</si>
  <si>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</si>
  <si>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</si>
  <si>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</si>
  <si>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</si>
  <si>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</si>
  <si>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</si>
  <si>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</si>
  <si>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</si>
  <si>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</si>
  <si>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</si>
  <si>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</si>
  <si>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</si>
  <si>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</si>
  <si>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</si>
  <si>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</si>
  <si>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</si>
  <si>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</si>
  <si>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</si>
  <si>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</si>
  <si>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</si>
  <si>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</si>
  <si>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</si>
  <si>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</si>
  <si>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</si>
  <si>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</si>
  <si>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</si>
  <si>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</si>
  <si>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</si>
  <si>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</si>
  <si>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</si>
  <si>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</si>
  <si>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</si>
  <si>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</si>
  <si>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</si>
  <si>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</si>
  <si>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</si>
  <si>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</si>
  <si>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</si>
  <si>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</si>
  <si>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</si>
  <si>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</si>
  <si>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</si>
  <si>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</si>
  <si>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</si>
  <si>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</si>
  <si>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</si>
  <si>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</si>
  <si>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</si>
  <si>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</si>
  <si>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</si>
  <si>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</si>
  <si>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</si>
  <si>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</si>
  <si>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</si>
  <si>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</si>
  <si>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</si>
  <si>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</si>
  <si>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</si>
  <si>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</si>
  <si>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</si>
  <si>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</si>
  <si>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</si>
  <si>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</si>
  <si>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</si>
  <si>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</si>
  <si>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</si>
  <si>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</si>
  <si>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</si>
  <si>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</si>
  <si>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</si>
  <si>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</si>
  <si>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</si>
  <si>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</si>
  <si>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</si>
  <si>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</si>
  <si>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</si>
  <si>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</si>
  <si>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</si>
  <si>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</si>
  <si>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</si>
  <si>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</si>
  <si>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</si>
  <si>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</si>
  <si>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</si>
  <si>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</si>
  <si>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</si>
  <si>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</si>
  <si>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</si>
  <si>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</si>
  <si>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</si>
  <si>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</si>
  <si>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</si>
  <si>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</si>
  <si>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</si>
  <si>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</si>
  <si>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</si>
  <si>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</si>
  <si>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</si>
  <si>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</si>
  <si>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</si>
  <si>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</si>
  <si>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</si>
  <si>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</si>
  <si>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</si>
  <si>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</si>
  <si>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</si>
  <si>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</si>
  <si>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</si>
  <si>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</si>
  <si>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</si>
  <si>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</si>
  <si>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</si>
  <si>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</si>
  <si>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</si>
  <si>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</si>
  <si>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</si>
  <si>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</si>
  <si>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</si>
  <si>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</si>
  <si>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</si>
  <si>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</si>
  <si>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</si>
  <si>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</si>
  <si>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</si>
  <si>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</si>
  <si>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</si>
  <si>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</si>
  <si>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</si>
  <si>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</si>
  <si>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</si>
  <si>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</si>
  <si>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</si>
  <si>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</si>
  <si>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</si>
  <si>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</si>
  <si>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</si>
  <si>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</si>
  <si>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</si>
  <si>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</si>
  <si>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</si>
  <si>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</si>
  <si>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</si>
  <si>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</si>
  <si>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</si>
  <si>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</si>
  <si>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</si>
  <si>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</si>
  <si>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</si>
  <si>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</si>
  <si>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</si>
  <si>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</si>
  <si>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</si>
  <si>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</si>
  <si>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</si>
  <si>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</si>
  <si>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</si>
  <si>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</si>
  <si>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</si>
  <si>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</si>
  <si>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</si>
  <si>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</si>
  <si>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</si>
  <si>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</si>
  <si>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</si>
  <si>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</si>
  <si>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</si>
  <si>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</si>
  <si>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</si>
  <si>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</si>
  <si>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</si>
  <si>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</si>
  <si>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</si>
  <si>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</si>
  <si>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</si>
  <si>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</si>
  <si>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</si>
  <si>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</si>
  <si>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</si>
  <si>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</si>
  <si>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</si>
  <si>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</si>
  <si>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</si>
  <si>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</si>
  <si>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</si>
  <si>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</si>
  <si>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</si>
  <si>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</si>
  <si>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</si>
  <si>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</si>
  <si>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</si>
  <si>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</si>
  <si>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</si>
  <si>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</si>
  <si>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</si>
  <si>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</si>
  <si>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</si>
  <si>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</si>
  <si>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</si>
  <si>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</si>
  <si>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</si>
  <si>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</si>
  <si>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</si>
  <si>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</si>
  <si>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</si>
  <si>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</si>
  <si>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</si>
  <si>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</si>
  <si>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</si>
  <si>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</si>
  <si>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</si>
  <si>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</si>
  <si>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</si>
  <si>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</si>
  <si>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</si>
  <si>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</si>
  <si>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</si>
  <si>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</si>
  <si>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</si>
  <si>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</si>
  <si>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</si>
  <si>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</si>
  <si>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</si>
  <si>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</si>
  <si>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</si>
  <si>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</si>
  <si>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</si>
  <si>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</si>
  <si>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</si>
  <si>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</si>
  <si>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</si>
  <si>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</si>
  <si>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</si>
  <si>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</si>
  <si>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</si>
  <si>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</si>
  <si>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</si>
  <si>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</si>
  <si>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</si>
  <si>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</si>
  <si>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</si>
  <si>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</si>
  <si>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</si>
  <si>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</si>
  <si>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</si>
  <si>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</si>
  <si>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</si>
  <si>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</si>
  <si>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</si>
  <si>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</si>
  <si>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</si>
  <si>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</si>
  <si>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</si>
  <si>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</si>
  <si>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</si>
  <si>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</si>
  <si>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</si>
  <si>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</si>
  <si>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</si>
  <si>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</si>
  <si>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</si>
  <si>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</si>
  <si>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</si>
  <si>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</si>
  <si>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</si>
  <si>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</si>
  <si>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</si>
  <si>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</si>
  <si>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</si>
  <si>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</si>
  <si>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</si>
  <si>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</si>
  <si>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</si>
  <si>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</si>
  <si>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</si>
  <si>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</si>
  <si>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</si>
  <si>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</si>
  <si>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</si>
  <si>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</si>
  <si>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</si>
  <si>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</si>
  <si>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</si>
  <si>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</si>
  <si>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</si>
  <si>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</si>
  <si>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</si>
  <si>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</si>
  <si>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</si>
  <si>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</si>
  <si>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</si>
  <si>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</si>
  <si>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</si>
  <si>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</si>
  <si>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</si>
  <si>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</si>
  <si>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</si>
  <si>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</si>
  <si>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</si>
  <si>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</si>
  <si>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</si>
  <si>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</si>
  <si>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</si>
  <si>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</si>
  <si>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</si>
  <si>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</si>
  <si>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</si>
  <si>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</si>
  <si>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</si>
  <si>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</si>
  <si>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</si>
  <si>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</si>
  <si>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</si>
  <si>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</si>
  <si>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</si>
  <si>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</si>
  <si>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</si>
  <si>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</si>
  <si>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</si>
  <si>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</si>
  <si>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</si>
  <si>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</si>
  <si>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</si>
  <si>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</si>
  <si>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</si>
  <si>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</si>
  <si>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</si>
  <si>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</si>
  <si>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</si>
  <si>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</si>
  <si>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</si>
  <si>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</si>
  <si>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</si>
  <si>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</si>
  <si>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</si>
  <si>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</si>
  <si>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</si>
  <si>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</si>
  <si>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</si>
  <si>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</si>
  <si>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</si>
  <si>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</si>
  <si>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</si>
  <si>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</si>
  <si>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</si>
  <si>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</si>
  <si>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</si>
  <si>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</si>
  <si>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</si>
  <si>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</si>
  <si>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</si>
  <si>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</si>
  <si>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</si>
  <si>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</si>
  <si>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</si>
  <si>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</si>
  <si>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</si>
  <si>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</si>
  <si>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</si>
  <si>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</si>
  <si>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</si>
  <si>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</si>
  <si>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</si>
  <si>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</si>
  <si>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</si>
  <si>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</si>
  <si>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</si>
  <si>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</si>
  <si>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</si>
  <si>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</si>
  <si>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</si>
  <si>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</si>
  <si>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</si>
  <si>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</si>
  <si>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</si>
  <si>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</si>
  <si>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</si>
  <si>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</si>
  <si>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</si>
  <si>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</si>
  <si>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</si>
  <si>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</si>
  <si>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</si>
  <si>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</si>
  <si>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</si>
  <si>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</si>
  <si>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</si>
  <si>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</si>
  <si>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</si>
  <si>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</si>
  <si>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</si>
  <si>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</si>
  <si>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</si>
  <si>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</si>
  <si>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</si>
  <si>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</si>
  <si>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</si>
  <si>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</si>
  <si>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</si>
  <si>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</si>
  <si>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</si>
  <si>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</si>
  <si>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</si>
  <si>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</si>
  <si>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</si>
  <si>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</si>
  <si>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</si>
  <si>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</si>
  <si>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</si>
  <si>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</si>
  <si>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</si>
  <si>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</si>
  <si>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</si>
  <si>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</si>
  <si>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</si>
  <si>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</si>
  <si>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</si>
  <si>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</si>
  <si>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</si>
  <si>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</si>
  <si>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</si>
  <si>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</si>
  <si>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</si>
  <si>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</si>
  <si>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</si>
  <si>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</si>
  <si>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</si>
  <si>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</si>
  <si>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</si>
  <si>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</si>
  <si>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</si>
  <si>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</si>
  <si>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</si>
  <si>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</si>
  <si>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</si>
  <si>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</si>
  <si>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</si>
  <si>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</si>
  <si>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</si>
  <si>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</si>
  <si>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</si>
  <si>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</si>
  <si>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</si>
  <si>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</si>
  <si>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</si>
  <si>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</si>
  <si>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</si>
  <si>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</si>
  <si>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</si>
  <si>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</si>
  <si>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</si>
  <si>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</si>
  <si>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</si>
  <si>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</si>
  <si>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</si>
  <si>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</si>
  <si>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</si>
  <si>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</si>
  <si>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</si>
  <si>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</si>
  <si>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</si>
  <si>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</si>
  <si>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</si>
  <si>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</si>
  <si>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</si>
  <si>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</si>
  <si>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</si>
  <si>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</si>
  <si>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</si>
  <si>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</si>
  <si>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</si>
  <si>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</si>
  <si>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</si>
  <si>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</si>
  <si>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</si>
  <si>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</si>
  <si>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</si>
  <si>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</si>
  <si>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</si>
  <si>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</si>
  <si>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</si>
  <si>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</si>
  <si>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</si>
  <si>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</si>
  <si>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</si>
  <si>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</si>
  <si>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</si>
  <si>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</si>
  <si>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</si>
  <si>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</si>
  <si>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</si>
  <si>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</si>
  <si>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</si>
  <si>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</si>
  <si>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</si>
  <si>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</si>
  <si>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</si>
  <si>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</si>
  <si>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</si>
  <si>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</si>
  <si>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</si>
  <si>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</si>
  <si>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</si>
  <si>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</si>
  <si>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</si>
  <si>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</si>
  <si>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</si>
  <si>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</si>
  <si>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</si>
  <si>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</si>
  <si>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</si>
  <si>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</si>
  <si>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</si>
  <si>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</si>
  <si>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</si>
  <si>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</si>
  <si>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</si>
  <si>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</si>
  <si>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</si>
  <si>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</si>
  <si>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</si>
  <si>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</si>
  <si>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</si>
  <si>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</si>
  <si>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</si>
  <si>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</si>
  <si>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</si>
  <si>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</si>
  <si>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</si>
  <si>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</si>
  <si>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</si>
  <si>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</si>
  <si>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</si>
  <si>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</si>
  <si>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</si>
  <si>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</si>
  <si>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</si>
  <si>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</si>
  <si>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</si>
  <si>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</si>
  <si>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</si>
  <si>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</si>
  <si>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</si>
  <si>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</si>
  <si>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</si>
  <si>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</si>
  <si>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</si>
  <si>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</si>
  <si>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</si>
  <si>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</si>
  <si>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</si>
  <si>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</si>
  <si>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</si>
  <si>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</si>
  <si>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</si>
  <si>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</si>
  <si>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</si>
  <si>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</si>
  <si>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</si>
  <si>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</si>
  <si>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</si>
  <si>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</si>
  <si>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</si>
  <si>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</si>
  <si>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</si>
  <si>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</si>
  <si>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</si>
  <si>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</si>
  <si>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</si>
  <si>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</si>
  <si>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</si>
  <si>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</si>
  <si>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</si>
  <si>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</si>
  <si>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</si>
  <si>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</si>
  <si>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</si>
  <si>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</si>
  <si>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</si>
  <si>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</si>
  <si>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</si>
  <si>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</si>
  <si>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</si>
  <si>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</si>
  <si>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</si>
  <si>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</si>
  <si>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</si>
  <si>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</si>
  <si>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</si>
  <si>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</si>
  <si>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</si>
  <si>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</si>
  <si>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</si>
  <si>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</si>
  <si>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</si>
  <si>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</si>
  <si>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</si>
  <si>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</si>
  <si>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</si>
  <si>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</si>
  <si>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</si>
  <si>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</si>
  <si>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</si>
  <si>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</si>
  <si>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</si>
  <si>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</si>
  <si>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</si>
  <si>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</si>
  <si>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</si>
  <si>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</si>
  <si>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</si>
  <si>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</si>
  <si>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</si>
  <si>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</si>
  <si>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</si>
  <si>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</si>
  <si>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</si>
  <si>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</si>
  <si>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</si>
  <si>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</si>
  <si>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</si>
  <si>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</si>
  <si>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</si>
  <si>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</si>
  <si>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</si>
  <si>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</si>
  <si>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</si>
  <si>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</si>
  <si>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</si>
  <si>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</si>
  <si>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</si>
  <si>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</si>
  <si>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</si>
  <si>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</si>
  <si>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</si>
  <si>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</si>
  <si>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</si>
  <si>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</si>
  <si>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</si>
  <si>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</si>
  <si>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</si>
  <si>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</si>
  <si>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</si>
  <si>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</si>
  <si>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</si>
  <si>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</si>
  <si>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</si>
  <si>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</si>
  <si>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</si>
  <si>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</si>
  <si>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</si>
  <si>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</si>
  <si>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</si>
  <si>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</si>
  <si>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</si>
  <si>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</si>
  <si>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</si>
  <si>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</si>
  <si>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</si>
  <si>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</si>
  <si>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</si>
  <si>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</si>
  <si>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</si>
  <si>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</si>
  <si>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</si>
  <si>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</si>
  <si>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</si>
  <si>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</si>
  <si>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</si>
  <si>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</si>
  <si>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</si>
  <si>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</si>
  <si>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</si>
  <si>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</si>
  <si>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</si>
  <si>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</si>
  <si>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</si>
  <si>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</si>
  <si>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</si>
  <si>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</si>
  <si>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</si>
  <si>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</si>
  <si>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</si>
  <si>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</si>
  <si>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</si>
  <si>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</si>
  <si>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</si>
  <si>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</si>
  <si>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</si>
  <si>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</si>
  <si>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</si>
  <si>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</si>
  <si>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</si>
  <si>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</si>
  <si>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</si>
  <si>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</si>
  <si>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</si>
  <si>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</si>
  <si>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</si>
  <si>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</si>
  <si>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</si>
  <si>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</si>
  <si>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</si>
  <si>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</si>
  <si>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</si>
  <si>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</si>
  <si>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</si>
  <si>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</si>
  <si>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</si>
  <si>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</si>
  <si>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</si>
  <si>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</si>
  <si>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</si>
  <si>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</si>
  <si>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</si>
  <si>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</si>
  <si>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</si>
  <si>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</si>
  <si>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</si>
  <si>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</si>
  <si>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</si>
  <si>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</si>
  <si>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</si>
  <si>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</si>
  <si>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</si>
  <si>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</si>
  <si>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</si>
  <si>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</si>
  <si>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</si>
  <si>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</si>
  <si>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</si>
  <si>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</si>
  <si>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</si>
  <si>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</si>
  <si>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</si>
  <si>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</si>
  <si>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</si>
  <si>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</si>
  <si>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</si>
  <si>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</si>
  <si>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</si>
  <si>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</si>
  <si>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</si>
  <si>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</si>
  <si>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</si>
  <si>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</si>
  <si>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</si>
  <si>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</si>
  <si>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</si>
  <si>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</si>
  <si>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</si>
  <si>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</si>
  <si>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</si>
  <si>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</si>
  <si>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</si>
  <si>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</si>
  <si>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</si>
  <si>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</si>
  <si>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</si>
  <si>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</si>
  <si>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</si>
  <si>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</si>
  <si>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</si>
  <si>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</si>
  <si>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</si>
  <si>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</si>
  <si>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</si>
  <si>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</si>
  <si>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</si>
  <si>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</si>
  <si>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</si>
  <si>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</si>
  <si>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</si>
  <si>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</si>
  <si>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</si>
  <si>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</si>
  <si>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</si>
  <si>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</si>
  <si>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</si>
  <si>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</si>
  <si>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</si>
  <si>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</si>
  <si>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</si>
  <si>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</si>
  <si>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</si>
  <si>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</si>
  <si>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</si>
  <si>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</si>
  <si>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</si>
  <si>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</si>
  <si>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</si>
  <si>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</si>
  <si>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</si>
  <si>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</si>
  <si>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</si>
  <si>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</si>
  <si>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</si>
  <si>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</si>
  <si>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</si>
  <si>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</si>
  <si>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</si>
  <si>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</si>
  <si>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</si>
  <si>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</si>
  <si>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</si>
  <si>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</si>
  <si>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</si>
  <si>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</si>
  <si>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</si>
  <si>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</si>
  <si>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</si>
  <si>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</si>
  <si>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</si>
  <si>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</si>
  <si>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</si>
  <si>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</si>
  <si>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</si>
  <si>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</si>
  <si>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</si>
  <si>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</si>
  <si>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</si>
  <si>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</si>
  <si>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</si>
  <si>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</si>
  <si>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</si>
  <si>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</si>
  <si>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</si>
  <si>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</si>
  <si>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</si>
  <si>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</si>
  <si>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</si>
  <si>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</si>
  <si>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</si>
  <si>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</si>
  <si>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</si>
  <si>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</si>
  <si>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</si>
  <si>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</si>
  <si>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</si>
  <si>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</si>
  <si>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</si>
  <si>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</si>
  <si>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</si>
  <si>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</si>
  <si>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</si>
  <si>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</si>
  <si>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</si>
  <si>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</si>
  <si>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</si>
  <si>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</si>
  <si>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</si>
  <si>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</si>
  <si>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</si>
  <si>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</si>
  <si>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</si>
  <si>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</si>
  <si>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</si>
  <si>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</si>
  <si>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</si>
  <si>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</si>
  <si>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</si>
  <si>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</si>
  <si>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</si>
  <si>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</si>
  <si>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</si>
  <si>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</si>
  <si>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</si>
  <si>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</si>
  <si>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</si>
  <si>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</si>
  <si>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</si>
  <si>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</si>
  <si>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</si>
  <si>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</si>
  <si>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</si>
  <si>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</si>
  <si>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</si>
  <si>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</si>
  <si>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</si>
  <si>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</si>
  <si>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</si>
  <si>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</si>
  <si>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</si>
  <si>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</si>
  <si>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</si>
  <si>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</si>
  <si>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</si>
  <si>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</si>
  <si>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</si>
  <si>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</si>
  <si>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</si>
  <si>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</si>
  <si>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</si>
  <si>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</si>
  <si>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</si>
  <si>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</si>
  <si>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</si>
  <si>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</si>
  <si>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</si>
  <si>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</si>
  <si>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</si>
  <si>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</si>
  <si>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</si>
  <si>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</si>
  <si>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</si>
  <si>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</si>
  <si>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</si>
  <si>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</si>
  <si>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</si>
  <si>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</si>
  <si>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</si>
  <si>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</si>
  <si>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</si>
  <si>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</si>
  <si>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</si>
  <si>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</si>
  <si>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</si>
  <si>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</si>
  <si>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</si>
  <si>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</si>
  <si>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</si>
  <si>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</si>
  <si>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</si>
  <si>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</si>
  <si>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</si>
  <si>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</si>
  <si>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</si>
  <si>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</si>
  <si>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</si>
  <si>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</si>
  <si>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</si>
  <si>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</si>
  <si>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</si>
  <si>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</si>
  <si>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</si>
  <si>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</si>
  <si>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</si>
  <si>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</si>
  <si>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</si>
  <si>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</si>
  <si>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</si>
  <si>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</si>
  <si>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</si>
  <si>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</si>
  <si>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</si>
  <si>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</si>
  <si>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</si>
  <si>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</si>
  <si>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</si>
  <si>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</si>
  <si>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</si>
  <si>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</si>
  <si>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</si>
  <si>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</si>
  <si>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</si>
  <si>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</si>
  <si>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</si>
  <si>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</si>
  <si>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</si>
  <si>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</si>
  <si>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</si>
  <si>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</si>
  <si>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</si>
  <si>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</si>
  <si>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</si>
  <si>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</si>
  <si>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</si>
  <si>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</si>
  <si>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</si>
  <si>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</si>
  <si>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</si>
  <si>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</si>
  <si>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</si>
  <si>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</si>
  <si>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</si>
  <si>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</si>
  <si>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</si>
  <si>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</si>
  <si>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</si>
  <si>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</si>
  <si>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</si>
  <si>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</si>
  <si>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</si>
  <si>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</si>
  <si>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</si>
  <si>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</si>
  <si>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</si>
  <si>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</si>
  <si>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</si>
  <si>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</si>
  <si>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</si>
  <si>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</si>
  <si>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</si>
  <si>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</si>
  <si>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</si>
  <si>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</si>
  <si>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</si>
  <si>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</si>
  <si>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</si>
  <si>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</si>
  <si>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</si>
  <si>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</si>
  <si>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</si>
  <si>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</si>
  <si>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</si>
  <si>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</si>
  <si>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</si>
  <si>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</si>
  <si>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</si>
  <si>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</si>
  <si>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</si>
  <si>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</si>
  <si>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</si>
  <si>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</si>
  <si>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</si>
  <si>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</si>
  <si>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</si>
  <si>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</si>
  <si>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</si>
  <si>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</si>
  <si>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</si>
  <si>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</si>
  <si>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</si>
  <si>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</si>
  <si>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</si>
  <si>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</si>
  <si>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</si>
  <si>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</si>
  <si>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</si>
  <si>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</si>
  <si>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</si>
  <si>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</si>
  <si>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</si>
  <si>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</si>
  <si>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</si>
  <si>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</si>
  <si>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</si>
  <si>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</si>
  <si>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</si>
  <si>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</si>
  <si>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</si>
  <si>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</si>
  <si>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</si>
  <si>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</si>
  <si>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</si>
  <si>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</si>
  <si>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</si>
  <si>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</si>
  <si>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</si>
  <si>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</si>
  <si>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</si>
  <si>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</si>
  <si>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</si>
  <si>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</si>
  <si>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</si>
  <si>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</si>
  <si>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</si>
  <si>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</si>
  <si>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</si>
  <si>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</si>
  <si>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</si>
  <si>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</si>
  <si>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</si>
  <si>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</si>
  <si>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</si>
  <si>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</si>
  <si>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</si>
  <si>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</si>
  <si>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</si>
  <si>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</si>
  <si>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</si>
  <si>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</si>
  <si>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</si>
  <si>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</si>
  <si>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</si>
  <si>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</si>
  <si>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</si>
  <si>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</si>
  <si>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</si>
  <si>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</si>
  <si>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</si>
  <si>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</si>
  <si>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</si>
  <si>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</si>
  <si>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</si>
  <si>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</si>
  <si>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</si>
  <si>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</si>
  <si>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</si>
  <si>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</si>
  <si>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</si>
  <si>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</si>
  <si>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</si>
  <si>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</si>
  <si>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</si>
  <si>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</si>
  <si>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</si>
  <si>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</si>
  <si>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</si>
  <si>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</si>
  <si>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</si>
  <si>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</si>
  <si>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</si>
  <si>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</si>
  <si>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</si>
  <si>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</si>
  <si>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</si>
  <si>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</si>
  <si>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</si>
  <si>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</si>
  <si>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</si>
  <si>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</si>
  <si>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</si>
  <si>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</si>
  <si>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</si>
  <si>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</si>
  <si>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</si>
  <si>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</si>
  <si>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</si>
  <si>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</si>
  <si>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</si>
  <si>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</si>
  <si>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</si>
  <si>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</si>
  <si>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</si>
  <si>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</si>
  <si>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</si>
  <si>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</si>
  <si>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</si>
  <si>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</si>
  <si>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</si>
  <si>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</si>
  <si>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</si>
  <si>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</si>
  <si>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</si>
  <si>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</si>
  <si>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</si>
  <si>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</si>
  <si>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</si>
  <si>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</si>
  <si>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</si>
  <si>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</si>
  <si>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</si>
  <si>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</si>
  <si>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</si>
  <si>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</si>
  <si>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</si>
  <si>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</si>
  <si>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</si>
  <si>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</si>
  <si>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</si>
  <si>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</si>
  <si>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</si>
  <si>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</si>
  <si>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</si>
  <si>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</si>
  <si>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</si>
  <si>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</si>
  <si>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</si>
  <si>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</si>
  <si>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</si>
  <si>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</si>
  <si>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</si>
  <si>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</si>
  <si>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</si>
  <si>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</si>
  <si>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</si>
  <si>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</si>
  <si>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</si>
  <si>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</si>
  <si>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</si>
  <si>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</si>
  <si>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</si>
  <si>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</si>
  <si>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</si>
  <si>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</si>
  <si>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</si>
  <si>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</si>
  <si>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</si>
  <si>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</si>
  <si>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</si>
  <si>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</si>
  <si>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</si>
  <si>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</si>
  <si>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</si>
  <si>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</si>
  <si>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</si>
  <si>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</si>
  <si>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</si>
  <si>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</si>
  <si>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</si>
  <si>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</si>
  <si>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</si>
  <si>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</si>
  <si>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</si>
  <si>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</si>
  <si>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</si>
  <si>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</si>
  <si>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</si>
  <si>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</si>
  <si>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</si>
  <si>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</si>
  <si>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</si>
  <si>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</si>
  <si>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</si>
  <si>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</si>
  <si>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</si>
  <si>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</si>
  <si>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</si>
  <si>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</si>
  <si>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</si>
  <si>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</si>
  <si>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</si>
  <si>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</si>
  <si>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</si>
  <si>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</si>
  <si>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</si>
  <si>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</si>
  <si>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</si>
  <si>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</si>
  <si>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</si>
  <si>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</si>
  <si>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</si>
  <si>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</si>
  <si>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</si>
  <si>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</si>
  <si>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</si>
  <si>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</si>
  <si>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</si>
  <si>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</si>
  <si>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</si>
  <si>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</si>
  <si>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</si>
  <si>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</si>
  <si>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</si>
  <si>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</si>
  <si>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</si>
  <si>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</si>
  <si>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</si>
  <si>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</si>
  <si>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</si>
  <si>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</si>
  <si>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</si>
  <si>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</si>
  <si>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</si>
  <si>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</si>
  <si>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</si>
  <si>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</si>
  <si>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</si>
  <si>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</si>
  <si>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</si>
  <si>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</si>
  <si>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</si>
  <si>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</si>
  <si>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</si>
  <si>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</si>
  <si>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</si>
  <si>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</si>
  <si>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</si>
  <si>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</si>
  <si>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</si>
  <si>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</si>
  <si>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</si>
  <si>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</si>
  <si>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</si>
  <si>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</si>
  <si>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</si>
  <si>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</si>
  <si>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</si>
  <si>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</si>
  <si>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</si>
  <si>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</si>
  <si>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</si>
  <si>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</si>
  <si>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</si>
  <si>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</si>
  <si>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</si>
  <si>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</si>
  <si>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</si>
  <si>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</si>
  <si>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</si>
  <si>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</si>
  <si>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</si>
  <si>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</si>
  <si>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</si>
  <si>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</si>
  <si>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</si>
  <si>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</si>
  <si>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</si>
  <si>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</si>
  <si>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</si>
  <si>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</si>
  <si>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</si>
  <si>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</si>
  <si>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</si>
  <si>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</si>
  <si>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</si>
  <si>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</si>
  <si>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</si>
  <si>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</si>
  <si>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</si>
  <si>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</si>
  <si>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</si>
  <si>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</si>
  <si>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</si>
  <si>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</si>
  <si>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</si>
  <si>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</si>
  <si>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</si>
  <si>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</si>
  <si>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</si>
  <si>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</si>
  <si>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</si>
  <si>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</si>
  <si>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</si>
  <si>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</si>
  <si>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</si>
  <si>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</si>
  <si>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</si>
  <si>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</si>
  <si>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</si>
  <si>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</si>
  <si>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</si>
  <si>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</si>
  <si>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</si>
  <si>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</si>
  <si>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</si>
  <si>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</si>
  <si>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</si>
  <si>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</si>
  <si>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</si>
  <si>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</si>
  <si>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</si>
  <si>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</si>
  <si>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</si>
  <si>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</si>
  <si>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</si>
  <si>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</si>
  <si>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</si>
  <si>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</si>
  <si>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</si>
  <si>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</si>
  <si>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</si>
  <si>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</si>
  <si>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</si>
  <si>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</si>
  <si>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</si>
  <si>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</si>
  <si>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</si>
  <si>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</si>
  <si>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</si>
  <si>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</si>
  <si>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</si>
  <si>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</si>
  <si>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</si>
  <si>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</si>
  <si>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</si>
  <si>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</si>
  <si>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</si>
  <si>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</si>
  <si>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</si>
  <si>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</si>
  <si>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</si>
  <si>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</si>
  <si>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</si>
  <si>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</si>
  <si>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</si>
  <si>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</si>
  <si>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</si>
  <si>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</si>
  <si>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</si>
  <si>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</si>
  <si>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</si>
  <si>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</si>
  <si>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</si>
  <si>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</si>
  <si>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</si>
  <si>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</si>
  <si>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</si>
  <si>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</si>
  <si>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</si>
  <si>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</si>
  <si>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</si>
  <si>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</si>
  <si>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</si>
  <si>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</si>
  <si>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</si>
  <si>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</si>
  <si>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</si>
  <si>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</si>
  <si>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</si>
  <si>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</si>
  <si>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</si>
  <si>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</si>
  <si>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</si>
  <si>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</si>
  <si>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</si>
  <si>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</si>
  <si>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</si>
  <si>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</si>
  <si>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</si>
  <si>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</si>
  <si>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</si>
  <si>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</si>
  <si>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</si>
  <si>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</si>
  <si>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</si>
  <si>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</si>
  <si>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</si>
  <si>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</si>
  <si>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</si>
  <si>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</si>
  <si>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</si>
  <si>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</si>
  <si>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</si>
  <si>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</si>
  <si>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</si>
  <si>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</si>
  <si>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</si>
  <si>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</si>
  <si>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</si>
  <si>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</si>
  <si>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</si>
  <si>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</si>
  <si>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</si>
  <si>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</si>
  <si>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</si>
  <si>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</si>
  <si>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</si>
  <si>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</si>
  <si>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</si>
  <si>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</si>
  <si>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</si>
  <si>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</si>
  <si>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</si>
  <si>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</si>
  <si>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</si>
  <si>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</si>
  <si>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</si>
  <si>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</si>
  <si>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</si>
  <si>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</si>
  <si>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</si>
  <si>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</si>
  <si>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</si>
  <si>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</si>
  <si>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</si>
  <si>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</si>
  <si>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</si>
  <si>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</si>
  <si>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</si>
  <si>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</si>
  <si>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</si>
  <si>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</si>
  <si>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</si>
  <si>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</si>
  <si>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</si>
  <si>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</si>
  <si>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</si>
  <si>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</si>
  <si>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</si>
  <si>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</si>
  <si>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</si>
  <si>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</si>
  <si>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</si>
  <si>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</si>
  <si>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</si>
  <si>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</si>
  <si>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</si>
  <si>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</si>
  <si>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</si>
  <si>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</si>
  <si>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</si>
  <si>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</si>
  <si>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</si>
  <si>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</si>
  <si>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</si>
  <si>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</si>
  <si>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</si>
  <si>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</si>
  <si>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</si>
  <si>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</si>
  <si>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</si>
  <si>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</si>
  <si>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</si>
  <si>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</si>
  <si>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</si>
  <si>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</si>
  <si>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</si>
  <si>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</si>
  <si>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</si>
  <si>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</si>
  <si>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</si>
  <si>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</si>
  <si>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</si>
  <si>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</si>
  <si>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</si>
  <si>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</si>
  <si>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</si>
  <si>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</si>
  <si>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</si>
  <si>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</si>
  <si>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</si>
  <si>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</si>
  <si>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</si>
  <si>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</si>
  <si>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</si>
  <si>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</si>
  <si>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</si>
  <si>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</si>
  <si>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</si>
  <si>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</si>
  <si>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</si>
  <si>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</si>
  <si>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</si>
  <si>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</si>
  <si>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</si>
  <si>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</si>
  <si>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</si>
  <si>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</si>
  <si>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</si>
  <si>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</si>
  <si>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</si>
  <si>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</si>
  <si>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</si>
  <si>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</si>
  <si>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</si>
  <si>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</si>
  <si>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</si>
  <si>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</si>
  <si>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</si>
  <si>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</si>
  <si>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</si>
  <si>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</si>
  <si>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</si>
  <si>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</si>
  <si>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</si>
  <si>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</si>
  <si>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</si>
  <si>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</si>
  <si>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</si>
  <si>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</si>
  <si>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</si>
  <si>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</si>
  <si>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</si>
  <si>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</si>
  <si>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</si>
  <si>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</si>
  <si>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</si>
  <si>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</si>
  <si>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</si>
  <si>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</si>
  <si>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</si>
  <si>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</si>
  <si>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</si>
  <si>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</si>
  <si>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</si>
  <si>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</si>
  <si>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</si>
  <si>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</si>
  <si>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</si>
  <si>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</si>
  <si>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</si>
  <si>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</si>
  <si>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</si>
  <si>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</si>
  <si>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</si>
  <si>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</si>
  <si>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</si>
  <si>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</si>
  <si>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</si>
  <si>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</si>
  <si>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</si>
  <si>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</si>
  <si>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</si>
  <si>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</si>
  <si>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</si>
  <si>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</si>
  <si>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</si>
  <si>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</si>
  <si>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</si>
  <si>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</si>
  <si>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</si>
  <si>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</si>
  <si>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</si>
  <si>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</si>
  <si>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</si>
  <si>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</si>
  <si>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</si>
  <si>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</si>
  <si>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</si>
  <si>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</si>
  <si>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</si>
  <si>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</si>
  <si>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</si>
  <si>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</si>
  <si>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</si>
  <si>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</si>
  <si>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</si>
  <si>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</si>
  <si>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</si>
  <si>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</si>
  <si>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</si>
  <si>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</si>
  <si>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</si>
  <si>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</si>
  <si>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</si>
  <si>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</si>
  <si>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</si>
  <si>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</si>
  <si>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</si>
  <si>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</si>
  <si>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</si>
  <si>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</si>
  <si>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</si>
  <si>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</si>
  <si>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</si>
  <si>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</si>
  <si>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</si>
  <si>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</si>
  <si>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</si>
  <si>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</si>
  <si>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</si>
  <si>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</si>
  <si>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</si>
  <si>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VIDRA - AGENCIJA ZA REGIONALNI RAZVOJ VIROVITIČKO-PODRAVSKE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</si>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</sst>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997213.69000000006</v>
      </c>
      <c r="D2" s="7">
        <f>'PR-RAS'!E6</f>
        <v>764540.27</v>
      </c>
      <c r="E2" s="7">
        <v>0</v>
      </c>
      <c r="F2" s="7">
        <v>0</v>
      </c>
      <c r="G2" s="8">
        <f t="shared" ref="G2:G274" si="0">(B2/1000)*(C2*1+D2*2)</f>
        <v>2526.29423</v>
      </c>
      <c r="H2" s="8">
        <f t="shared" ref="H2:H274" si="1">ABS(C2-ROUND(C2,0))+ABS(D2-ROUND(D2,0))</f>
        <v>0.57999999995809048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593358.97000000009</v>
      </c>
      <c r="D45" s="2">
        <f>'PR-RAS'!E49</f>
        <v>383186.25</v>
      </c>
      <c r="E45" s="2">
        <v>0</v>
      </c>
      <c r="F45" s="2">
        <v>0</v>
      </c>
      <c r="G45" s="3">
        <f t="shared" si="0"/>
        <v>59828.184680000006</v>
      </c>
      <c r="H45" s="3">
        <f t="shared" si="1"/>
        <v>0.27999999991152436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64278.93</v>
      </c>
      <c r="D64" s="2">
        <f>'PR-RAS'!E68</f>
        <v>0</v>
      </c>
      <c r="E64" s="2">
        <v>0</v>
      </c>
      <c r="F64" s="2">
        <v>0</v>
      </c>
      <c r="G64" s="3">
        <f t="shared" si="0"/>
        <v>4049.5725900000002</v>
      </c>
      <c r="H64" s="3">
        <f t="shared" si="1"/>
        <v>6.9999999999708962E-2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64278.93</v>
      </c>
      <c r="D65" s="2">
        <f>'PR-RAS'!E69</f>
        <v>0</v>
      </c>
      <c r="E65" s="2">
        <v>0</v>
      </c>
      <c r="F65" s="2">
        <v>0</v>
      </c>
      <c r="G65" s="3">
        <f t="shared" si="0"/>
        <v>4113.8515200000002</v>
      </c>
      <c r="H65" s="3">
        <f t="shared" si="1"/>
        <v>6.9999999999708962E-2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529080.04</v>
      </c>
      <c r="D70" s="2">
        <f>'PR-RAS'!E74</f>
        <v>383186.25</v>
      </c>
      <c r="E70" s="2">
        <v>0</v>
      </c>
      <c r="F70" s="2">
        <v>0</v>
      </c>
      <c r="G70" s="3">
        <f t="shared" si="0"/>
        <v>89386.225260000007</v>
      </c>
      <c r="H70" s="3">
        <f t="shared" si="1"/>
        <v>0.2900000000372529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529080.04</v>
      </c>
      <c r="D71" s="2">
        <f>'PR-RAS'!E75</f>
        <v>383186.25</v>
      </c>
      <c r="E71" s="2">
        <v>0</v>
      </c>
      <c r="F71" s="2">
        <v>0</v>
      </c>
      <c r="G71" s="3">
        <f t="shared" si="0"/>
        <v>90681.677800000005</v>
      </c>
      <c r="H71" s="3">
        <f t="shared" si="1"/>
        <v>0.2900000000372529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1016.8</v>
      </c>
      <c r="E102" s="2">
        <v>0</v>
      </c>
      <c r="F102" s="2">
        <v>0</v>
      </c>
      <c r="G102" s="3">
        <f t="shared" si="0"/>
        <v>205.39359999999999</v>
      </c>
      <c r="H102" s="3">
        <f t="shared" si="1"/>
        <v>0.20000000000004547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1016.8</v>
      </c>
      <c r="E108" s="2">
        <v>0</v>
      </c>
      <c r="F108" s="2">
        <v>0</v>
      </c>
      <c r="G108" s="3">
        <f t="shared" si="0"/>
        <v>217.59519999999998</v>
      </c>
      <c r="H108" s="3">
        <f t="shared" si="1"/>
        <v>0.20000000000004547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1016.8</v>
      </c>
      <c r="E113" s="2">
        <v>0</v>
      </c>
      <c r="F113" s="2">
        <v>0</v>
      </c>
      <c r="G113" s="3">
        <f t="shared" si="0"/>
        <v>227.76319999999998</v>
      </c>
      <c r="H113" s="3">
        <f t="shared" si="1"/>
        <v>0.20000000000004547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402307.51</v>
      </c>
      <c r="D130" s="2">
        <f>'PR-RAS'!E134</f>
        <v>380337.22000000003</v>
      </c>
      <c r="E130" s="2">
        <v>0</v>
      </c>
      <c r="F130" s="2">
        <v>0</v>
      </c>
      <c r="G130" s="3">
        <f t="shared" si="0"/>
        <v>150024.67155000003</v>
      </c>
      <c r="H130" s="3">
        <f t="shared" si="1"/>
        <v>0.71000000002095476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402307.51</v>
      </c>
      <c r="D131" s="2">
        <f>'PR-RAS'!E135</f>
        <v>380337.22000000003</v>
      </c>
      <c r="E131" s="2">
        <v>0</v>
      </c>
      <c r="F131" s="2">
        <v>0</v>
      </c>
      <c r="G131" s="3">
        <f t="shared" si="0"/>
        <v>151187.65350000001</v>
      </c>
      <c r="H131" s="3">
        <f t="shared" si="1"/>
        <v>0.71000000002095476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402307.51</v>
      </c>
      <c r="D132" s="2">
        <f>'PR-RAS'!E136</f>
        <v>379796.78</v>
      </c>
      <c r="E132" s="2">
        <v>0</v>
      </c>
      <c r="F132" s="2">
        <v>0</v>
      </c>
      <c r="G132" s="3">
        <f t="shared" si="0"/>
        <v>152209.04017000002</v>
      </c>
      <c r="H132" s="3">
        <f t="shared" si="1"/>
        <v>0.7099999999627471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540.44000000000005</v>
      </c>
      <c r="E133" s="2">
        <v>0</v>
      </c>
      <c r="F133" s="2">
        <v>0</v>
      </c>
      <c r="G133" s="3">
        <f t="shared" si="0"/>
        <v>142.67616000000001</v>
      </c>
      <c r="H133" s="3">
        <f t="shared" si="1"/>
        <v>0.44000000000005457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1547.21</v>
      </c>
      <c r="D136" s="2">
        <f>'PR-RAS'!E140</f>
        <v>0</v>
      </c>
      <c r="E136" s="2">
        <v>0</v>
      </c>
      <c r="F136" s="2">
        <v>0</v>
      </c>
      <c r="G136" s="3">
        <f t="shared" si="0"/>
        <v>208.87335000000002</v>
      </c>
      <c r="H136" s="3">
        <f t="shared" si="1"/>
        <v>0.21000000000003638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1547.21</v>
      </c>
      <c r="D147" s="2">
        <f>'PR-RAS'!E151</f>
        <v>0</v>
      </c>
      <c r="E147" s="2">
        <v>0</v>
      </c>
      <c r="F147" s="2">
        <v>0</v>
      </c>
      <c r="G147" s="3">
        <f t="shared" si="0"/>
        <v>225.89265999999998</v>
      </c>
      <c r="H147" s="3">
        <f t="shared" si="1"/>
        <v>0.21000000000003638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899098.04</v>
      </c>
      <c r="D148" s="2">
        <f>'PR-RAS'!E152</f>
        <v>887120.84</v>
      </c>
      <c r="E148" s="2">
        <v>0</v>
      </c>
      <c r="F148" s="2">
        <v>0</v>
      </c>
      <c r="G148" s="3">
        <f t="shared" si="0"/>
        <v>392980.93883999996</v>
      </c>
      <c r="H148" s="3">
        <f t="shared" si="1"/>
        <v>0.20000000006984919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740336.59</v>
      </c>
      <c r="D149" s="2">
        <f>'PR-RAS'!E153</f>
        <v>799854.47</v>
      </c>
      <c r="E149" s="2">
        <v>0</v>
      </c>
      <c r="F149" s="2">
        <v>0</v>
      </c>
      <c r="G149" s="3">
        <f t="shared" si="0"/>
        <v>346326.73843999993</v>
      </c>
      <c r="H149" s="3">
        <f t="shared" si="1"/>
        <v>0.88000000000465661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592860.22</v>
      </c>
      <c r="D150" s="2">
        <f>'PR-RAS'!E154</f>
        <v>661022.62</v>
      </c>
      <c r="E150" s="2">
        <v>0</v>
      </c>
      <c r="F150" s="2">
        <v>0</v>
      </c>
      <c r="G150" s="3">
        <f t="shared" si="0"/>
        <v>285320.91353999998</v>
      </c>
      <c r="H150" s="3">
        <f t="shared" si="1"/>
        <v>0.59999999997671694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567060.22</v>
      </c>
      <c r="D151" s="2">
        <f>'PR-RAS'!E155</f>
        <v>635522.62</v>
      </c>
      <c r="E151" s="2">
        <v>0</v>
      </c>
      <c r="F151" s="2">
        <v>0</v>
      </c>
      <c r="G151" s="3">
        <f t="shared" si="0"/>
        <v>275715.81899999996</v>
      </c>
      <c r="H151" s="3">
        <f t="shared" si="1"/>
        <v>0.59999999997671694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25800</v>
      </c>
      <c r="D152" s="2">
        <f>'PR-RAS'!E156</f>
        <v>25500</v>
      </c>
      <c r="E152" s="2">
        <v>0</v>
      </c>
      <c r="F152" s="2">
        <v>0</v>
      </c>
      <c r="G152" s="3">
        <f t="shared" si="0"/>
        <v>11596.8</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70190.12</v>
      </c>
      <c r="D155" s="2">
        <f>'PR-RAS'!E159</f>
        <v>48972.88</v>
      </c>
      <c r="E155" s="2">
        <v>0</v>
      </c>
      <c r="F155" s="2">
        <v>0</v>
      </c>
      <c r="G155" s="3">
        <f t="shared" si="0"/>
        <v>25892.925520000001</v>
      </c>
      <c r="H155" s="3">
        <f t="shared" si="1"/>
        <v>0.23999999999796273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77286.25</v>
      </c>
      <c r="D156" s="2">
        <f>'PR-RAS'!E160</f>
        <v>89858.97</v>
      </c>
      <c r="E156" s="2">
        <v>0</v>
      </c>
      <c r="F156" s="2">
        <v>0</v>
      </c>
      <c r="G156" s="3">
        <f t="shared" si="0"/>
        <v>39835.649449999997</v>
      </c>
      <c r="H156" s="3">
        <f t="shared" si="1"/>
        <v>0.27999999999883585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77286.25</v>
      </c>
      <c r="D158" s="2">
        <f>'PR-RAS'!E162</f>
        <v>89858.97</v>
      </c>
      <c r="E158" s="2">
        <v>0</v>
      </c>
      <c r="F158" s="2">
        <v>0</v>
      </c>
      <c r="G158" s="3">
        <f t="shared" si="0"/>
        <v>40349.657830000004</v>
      </c>
      <c r="H158" s="3">
        <f t="shared" si="1"/>
        <v>0.27999999999883585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158741.26999999999</v>
      </c>
      <c r="D160" s="2">
        <f>'PR-RAS'!E164</f>
        <v>87250.45</v>
      </c>
      <c r="E160" s="2">
        <v>0</v>
      </c>
      <c r="F160" s="2">
        <v>0</v>
      </c>
      <c r="G160" s="3">
        <f t="shared" si="0"/>
        <v>52985.50503</v>
      </c>
      <c r="H160" s="3">
        <f t="shared" si="1"/>
        <v>0.71999999998661224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33820.28</v>
      </c>
      <c r="D161" s="2">
        <f>'PR-RAS'!E165</f>
        <v>25098.05</v>
      </c>
      <c r="E161" s="2">
        <v>0</v>
      </c>
      <c r="F161" s="2">
        <v>0</v>
      </c>
      <c r="G161" s="3">
        <f t="shared" si="0"/>
        <v>13442.620800000001</v>
      </c>
      <c r="H161" s="3">
        <f t="shared" si="1"/>
        <v>0.32999999999810825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11391.27</v>
      </c>
      <c r="D162" s="2">
        <f>'PR-RAS'!E166</f>
        <v>4113.3</v>
      </c>
      <c r="E162" s="2">
        <v>0</v>
      </c>
      <c r="F162" s="2">
        <v>0</v>
      </c>
      <c r="G162" s="3">
        <f t="shared" si="0"/>
        <v>3158.4770700000004</v>
      </c>
      <c r="H162" s="3">
        <f t="shared" si="1"/>
        <v>0.57000000000061846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17711</v>
      </c>
      <c r="D163" s="2">
        <f>'PR-RAS'!E167</f>
        <v>17248</v>
      </c>
      <c r="E163" s="2">
        <v>0</v>
      </c>
      <c r="F163" s="2">
        <v>0</v>
      </c>
      <c r="G163" s="3">
        <f t="shared" si="0"/>
        <v>8457.5339999999997</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4718.01</v>
      </c>
      <c r="D164" s="2">
        <f>'PR-RAS'!E168</f>
        <v>3736.75</v>
      </c>
      <c r="E164" s="2">
        <v>0</v>
      </c>
      <c r="F164" s="2">
        <v>0</v>
      </c>
      <c r="G164" s="3">
        <f t="shared" si="0"/>
        <v>1987.21613</v>
      </c>
      <c r="H164" s="3">
        <f t="shared" si="1"/>
        <v>0.26000000000021828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13681.400000000001</v>
      </c>
      <c r="D166" s="2">
        <f>'PR-RAS'!E170</f>
        <v>14598.29</v>
      </c>
      <c r="E166" s="2">
        <v>0</v>
      </c>
      <c r="F166" s="2">
        <v>0</v>
      </c>
      <c r="G166" s="3">
        <f t="shared" si="0"/>
        <v>7074.8667000000005</v>
      </c>
      <c r="H166" s="3">
        <f t="shared" si="1"/>
        <v>0.69000000000232831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2945.83</v>
      </c>
      <c r="D167" s="2">
        <f>'PR-RAS'!E171</f>
        <v>3778.53</v>
      </c>
      <c r="E167" s="2">
        <v>0</v>
      </c>
      <c r="F167" s="2">
        <v>0</v>
      </c>
      <c r="G167" s="3">
        <f t="shared" si="0"/>
        <v>1743.47974</v>
      </c>
      <c r="H167" s="3">
        <f t="shared" si="1"/>
        <v>0.63999999999987267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9785.0300000000007</v>
      </c>
      <c r="D169" s="2">
        <f>'PR-RAS'!E173</f>
        <v>9109.1299999999992</v>
      </c>
      <c r="E169" s="2">
        <v>0</v>
      </c>
      <c r="F169" s="2">
        <v>0</v>
      </c>
      <c r="G169" s="3">
        <f t="shared" si="0"/>
        <v>4704.5527200000006</v>
      </c>
      <c r="H169" s="3">
        <f t="shared" si="1"/>
        <v>0.15999999999985448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764.37</v>
      </c>
      <c r="E170" s="2">
        <v>0</v>
      </c>
      <c r="F170" s="2">
        <v>0</v>
      </c>
      <c r="G170" s="3">
        <f t="shared" si="0"/>
        <v>258.35706000000005</v>
      </c>
      <c r="H170" s="3">
        <f t="shared" si="1"/>
        <v>0.37000000000000455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950.54</v>
      </c>
      <c r="D171" s="2">
        <f>'PR-RAS'!E175</f>
        <v>946.26</v>
      </c>
      <c r="E171" s="2">
        <v>0</v>
      </c>
      <c r="F171" s="2">
        <v>0</v>
      </c>
      <c r="G171" s="3">
        <f t="shared" si="0"/>
        <v>483.3202</v>
      </c>
      <c r="H171" s="3">
        <f t="shared" si="1"/>
        <v>0.72000000000002728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101428.95999999999</v>
      </c>
      <c r="D174" s="2">
        <f>'PR-RAS'!E178</f>
        <v>37460.81</v>
      </c>
      <c r="E174" s="2">
        <v>0</v>
      </c>
      <c r="F174" s="2">
        <v>0</v>
      </c>
      <c r="G174" s="3">
        <f t="shared" si="0"/>
        <v>30508.650339999997</v>
      </c>
      <c r="H174" s="3">
        <f t="shared" si="1"/>
        <v>0.23000000001047738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8754.4</v>
      </c>
      <c r="D175" s="2">
        <f>'PR-RAS'!E179</f>
        <v>9057.2099999999991</v>
      </c>
      <c r="E175" s="2">
        <v>0</v>
      </c>
      <c r="F175" s="2">
        <v>0</v>
      </c>
      <c r="G175" s="3">
        <f t="shared" si="0"/>
        <v>4675.1746800000001</v>
      </c>
      <c r="H175" s="3">
        <f t="shared" si="1"/>
        <v>0.60999999999876309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56130.45</v>
      </c>
      <c r="D176" s="2">
        <f>'PR-RAS'!E180</f>
        <v>4432.08</v>
      </c>
      <c r="E176" s="2">
        <v>0</v>
      </c>
      <c r="F176" s="2">
        <v>0</v>
      </c>
      <c r="G176" s="3">
        <f t="shared" si="0"/>
        <v>11374.05675</v>
      </c>
      <c r="H176" s="3">
        <f t="shared" si="1"/>
        <v>0.52999999999701686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4752.96</v>
      </c>
      <c r="D177" s="2">
        <f>'PR-RAS'!E181</f>
        <v>1735.88</v>
      </c>
      <c r="E177" s="2">
        <v>0</v>
      </c>
      <c r="F177" s="2">
        <v>0</v>
      </c>
      <c r="G177" s="3">
        <f t="shared" si="0"/>
        <v>1447.5507200000002</v>
      </c>
      <c r="H177" s="3">
        <f t="shared" si="1"/>
        <v>0.15999999999985448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3415.43</v>
      </c>
      <c r="D178" s="2">
        <f>'PR-RAS'!E182</f>
        <v>3230.85</v>
      </c>
      <c r="E178" s="2">
        <v>0</v>
      </c>
      <c r="F178" s="2">
        <v>0</v>
      </c>
      <c r="G178" s="3">
        <f t="shared" si="0"/>
        <v>1748.2520099999997</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7092.67</v>
      </c>
      <c r="D179" s="2">
        <f>'PR-RAS'!E183</f>
        <v>3875.42</v>
      </c>
      <c r="E179" s="2">
        <v>0</v>
      </c>
      <c r="F179" s="2">
        <v>0</v>
      </c>
      <c r="G179" s="3">
        <f t="shared" si="0"/>
        <v>2642.1447800000001</v>
      </c>
      <c r="H179" s="3">
        <f t="shared" si="1"/>
        <v>0.75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100</v>
      </c>
      <c r="E181" s="2">
        <v>0</v>
      </c>
      <c r="F181" s="2">
        <v>0</v>
      </c>
      <c r="G181" s="3">
        <f t="shared" si="0"/>
        <v>36</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13424.67</v>
      </c>
      <c r="D182" s="2">
        <f>'PR-RAS'!E186</f>
        <v>6636.54</v>
      </c>
      <c r="E182" s="2">
        <v>0</v>
      </c>
      <c r="F182" s="2">
        <v>0</v>
      </c>
      <c r="G182" s="3">
        <f t="shared" si="0"/>
        <v>4832.2927499999996</v>
      </c>
      <c r="H182" s="3">
        <f t="shared" si="1"/>
        <v>0.78999999999996362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7858.38</v>
      </c>
      <c r="D183" s="2">
        <f>'PR-RAS'!E187</f>
        <v>8392.83</v>
      </c>
      <c r="E183" s="2">
        <v>0</v>
      </c>
      <c r="F183" s="2">
        <v>0</v>
      </c>
      <c r="G183" s="3">
        <f t="shared" si="0"/>
        <v>4485.2152800000003</v>
      </c>
      <c r="H183" s="3">
        <f t="shared" si="1"/>
        <v>0.5500000000001819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9810.6299999999992</v>
      </c>
      <c r="D190" s="2">
        <f>'PR-RAS'!E194</f>
        <v>10093.299999999999</v>
      </c>
      <c r="E190" s="2">
        <v>0</v>
      </c>
      <c r="F190" s="2">
        <v>0</v>
      </c>
      <c r="G190" s="3">
        <f t="shared" si="0"/>
        <v>5669.4764699999996</v>
      </c>
      <c r="H190" s="3">
        <f t="shared" si="1"/>
        <v>0.67000000000007276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8679.1200000000008</v>
      </c>
      <c r="D192" s="2">
        <f>'PR-RAS'!E196</f>
        <v>8463.24</v>
      </c>
      <c r="E192" s="2">
        <v>0</v>
      </c>
      <c r="F192" s="2">
        <v>0</v>
      </c>
      <c r="G192" s="3">
        <f t="shared" si="0"/>
        <v>4890.6696000000002</v>
      </c>
      <c r="H192" s="3">
        <f t="shared" si="1"/>
        <v>0.36000000000058208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275.14999999999998</v>
      </c>
      <c r="D193" s="2">
        <f>'PR-RAS'!E197</f>
        <v>494.1</v>
      </c>
      <c r="E193" s="2">
        <v>0</v>
      </c>
      <c r="F193" s="2">
        <v>0</v>
      </c>
      <c r="G193" s="3">
        <f t="shared" si="0"/>
        <v>242.56319999999999</v>
      </c>
      <c r="H193" s="3">
        <f t="shared" si="1"/>
        <v>0.25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240</v>
      </c>
      <c r="D194" s="2">
        <f>'PR-RAS'!E198</f>
        <v>240</v>
      </c>
      <c r="E194" s="2">
        <v>0</v>
      </c>
      <c r="F194" s="2">
        <v>0</v>
      </c>
      <c r="G194" s="3">
        <f t="shared" si="0"/>
        <v>138.96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12.64</v>
      </c>
      <c r="D195" s="2">
        <f>'PR-RAS'!E199</f>
        <v>132.72</v>
      </c>
      <c r="E195" s="2">
        <v>0</v>
      </c>
      <c r="F195" s="2">
        <v>0</v>
      </c>
      <c r="G195" s="3">
        <f t="shared" si="0"/>
        <v>53.947519999999997</v>
      </c>
      <c r="H195" s="3">
        <f t="shared" si="1"/>
        <v>0.64000000000000057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603.72</v>
      </c>
      <c r="D197" s="2">
        <f>'PR-RAS'!E201</f>
        <v>763.24</v>
      </c>
      <c r="E197" s="2">
        <v>0</v>
      </c>
      <c r="F197" s="2">
        <v>0</v>
      </c>
      <c r="G197" s="3">
        <f t="shared" si="0"/>
        <v>417.51919999999996</v>
      </c>
      <c r="H197" s="3">
        <f t="shared" si="1"/>
        <v>0.51999999999998181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20.18</v>
      </c>
      <c r="D198" s="2">
        <f>'PR-RAS'!E202</f>
        <v>6.42</v>
      </c>
      <c r="E198" s="2">
        <v>0</v>
      </c>
      <c r="F198" s="2">
        <v>0</v>
      </c>
      <c r="G198" s="3">
        <f t="shared" si="0"/>
        <v>6.5049399999999995</v>
      </c>
      <c r="H198" s="3">
        <f t="shared" si="1"/>
        <v>0.59999999999999964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20.18</v>
      </c>
      <c r="D212" s="2">
        <f>'PR-RAS'!E216</f>
        <v>6.42</v>
      </c>
      <c r="E212" s="2">
        <v>0</v>
      </c>
      <c r="F212" s="2">
        <v>0</v>
      </c>
      <c r="G212" s="3">
        <f t="shared" si="0"/>
        <v>6.9672199999999993</v>
      </c>
      <c r="H212" s="3">
        <f t="shared" si="1"/>
        <v>0.59999999999999964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13.66</v>
      </c>
      <c r="D214" s="2">
        <f>'PR-RAS'!E218</f>
        <v>0</v>
      </c>
      <c r="E214" s="2">
        <v>0</v>
      </c>
      <c r="F214" s="2">
        <v>0</v>
      </c>
      <c r="G214" s="3">
        <f t="shared" si="0"/>
        <v>2.9095800000000001</v>
      </c>
      <c r="H214" s="3">
        <f t="shared" si="1"/>
        <v>0.33999999999999986</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6.52</v>
      </c>
      <c r="D215" s="2">
        <f>'PR-RAS'!E219</f>
        <v>6.42</v>
      </c>
      <c r="E215" s="2">
        <v>0</v>
      </c>
      <c r="F215" s="2">
        <v>0</v>
      </c>
      <c r="G215" s="3">
        <f t="shared" si="0"/>
        <v>4.1430400000000001</v>
      </c>
      <c r="H215" s="3">
        <f t="shared" si="1"/>
        <v>0.90000000000000036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9.5</v>
      </c>
      <c r="E269" s="2">
        <v>0</v>
      </c>
      <c r="F269" s="2">
        <v>0</v>
      </c>
      <c r="G269" s="3">
        <f t="shared" si="0"/>
        <v>5.0920000000000005</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9.5</v>
      </c>
      <c r="E279" s="2">
        <v>0</v>
      </c>
      <c r="F279" s="2">
        <v>0</v>
      </c>
      <c r="G279" s="3">
        <f t="shared" si="12"/>
        <v>5.282</v>
      </c>
      <c r="H279" s="3">
        <f t="shared" si="13"/>
        <v>0.5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9.5</v>
      </c>
      <c r="E284" s="2">
        <v>0</v>
      </c>
      <c r="F284" s="2">
        <v>0</v>
      </c>
      <c r="G284" s="3">
        <f t="shared" si="12"/>
        <v>5.3769999999999998</v>
      </c>
      <c r="H284" s="3">
        <f t="shared" si="13"/>
        <v>0.5</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899098.04</v>
      </c>
      <c r="D295" s="2">
        <f>'PR-RAS'!E299</f>
        <v>887120.84</v>
      </c>
      <c r="E295" s="2">
        <v>0</v>
      </c>
      <c r="F295" s="2">
        <v>0</v>
      </c>
      <c r="G295" s="3">
        <f t="shared" si="12"/>
        <v>785961.87767999992</v>
      </c>
      <c r="H295" s="3">
        <f t="shared" si="13"/>
        <v>0.20000000006984919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98115.650000000023</v>
      </c>
      <c r="D296" s="2">
        <f>'PR-RAS'!E300</f>
        <v>0</v>
      </c>
      <c r="E296" s="2">
        <v>0</v>
      </c>
      <c r="F296" s="2">
        <v>0</v>
      </c>
      <c r="G296" s="3">
        <f t="shared" si="12"/>
        <v>28944.116750000005</v>
      </c>
      <c r="H296" s="3">
        <f t="shared" si="13"/>
        <v>0.34999999997671694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122580.56999999995</v>
      </c>
      <c r="E297" s="2">
        <v>0</v>
      </c>
      <c r="F297" s="2">
        <v>0</v>
      </c>
      <c r="G297" s="3">
        <f t="shared" si="12"/>
        <v>72567.69743999996</v>
      </c>
      <c r="H297" s="3">
        <f t="shared" si="13"/>
        <v>0.43000000005122274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52705.56</v>
      </c>
      <c r="D298" s="2">
        <f>'PR-RAS'!E302</f>
        <v>114453.71</v>
      </c>
      <c r="E298" s="2">
        <v>0</v>
      </c>
      <c r="F298" s="2">
        <v>0</v>
      </c>
      <c r="G298" s="3">
        <f t="shared" si="12"/>
        <v>83639.055059999984</v>
      </c>
      <c r="H298" s="3">
        <f t="shared" si="13"/>
        <v>0.72999999999592546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8117.24</v>
      </c>
      <c r="D300" s="2">
        <f>'PR-RAS'!E304</f>
        <v>19080.8</v>
      </c>
      <c r="E300" s="2">
        <v>0</v>
      </c>
      <c r="F300" s="2">
        <v>0</v>
      </c>
      <c r="G300" s="3">
        <f t="shared" si="12"/>
        <v>13837.373159999999</v>
      </c>
      <c r="H300" s="3">
        <f t="shared" si="13"/>
        <v>0.44000000000050932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790</v>
      </c>
      <c r="E303" s="2">
        <v>0</v>
      </c>
      <c r="F303" s="2">
        <v>0</v>
      </c>
      <c r="G303" s="3">
        <f t="shared" si="12"/>
        <v>477.15999999999997</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790</v>
      </c>
      <c r="E316" s="2">
        <v>0</v>
      </c>
      <c r="F316" s="2">
        <v>0</v>
      </c>
      <c r="G316" s="3">
        <f t="shared" si="12"/>
        <v>497.7</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790</v>
      </c>
      <c r="E331" s="2">
        <v>0</v>
      </c>
      <c r="F331" s="2">
        <v>0</v>
      </c>
      <c r="G331" s="3">
        <f t="shared" si="12"/>
        <v>521.4</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790</v>
      </c>
      <c r="E332" s="2">
        <v>0</v>
      </c>
      <c r="F332" s="2">
        <v>0</v>
      </c>
      <c r="G332" s="3">
        <f t="shared" si="12"/>
        <v>522.98</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36367.5</v>
      </c>
      <c r="D355" s="2">
        <f>'PR-RAS'!E360</f>
        <v>6089.9</v>
      </c>
      <c r="E355" s="2">
        <v>0</v>
      </c>
      <c r="F355" s="2">
        <v>0</v>
      </c>
      <c r="G355" s="3">
        <f t="shared" si="12"/>
        <v>17185.744200000001</v>
      </c>
      <c r="H355" s="3">
        <f t="shared" si="13"/>
        <v>0.6000000000003638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36367.5</v>
      </c>
      <c r="D368" s="2">
        <f>'PR-RAS'!E373</f>
        <v>6089.9</v>
      </c>
      <c r="E368" s="2">
        <v>0</v>
      </c>
      <c r="F368" s="2">
        <v>0</v>
      </c>
      <c r="G368" s="3">
        <f t="shared" si="12"/>
        <v>17816.859100000001</v>
      </c>
      <c r="H368" s="3">
        <f t="shared" si="13"/>
        <v>0.6000000000003638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5241.63</v>
      </c>
      <c r="D374" s="2">
        <f>'PR-RAS'!E379</f>
        <v>6089.9</v>
      </c>
      <c r="E374" s="2">
        <v>0</v>
      </c>
      <c r="F374" s="2">
        <v>0</v>
      </c>
      <c r="G374" s="3">
        <f t="shared" si="12"/>
        <v>6498.1933900000004</v>
      </c>
      <c r="H374" s="3">
        <f t="shared" si="13"/>
        <v>0.47000000000025466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3370.63</v>
      </c>
      <c r="D375" s="2">
        <f>'PR-RAS'!E380</f>
        <v>3449.46</v>
      </c>
      <c r="E375" s="2">
        <v>0</v>
      </c>
      <c r="F375" s="2">
        <v>0</v>
      </c>
      <c r="G375" s="3">
        <f t="shared" si="12"/>
        <v>3840.8116999999997</v>
      </c>
      <c r="H375" s="3">
        <f t="shared" si="13"/>
        <v>0.82999999999992724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2100</v>
      </c>
      <c r="E376" s="2">
        <v>0</v>
      </c>
      <c r="F376" s="2">
        <v>0</v>
      </c>
      <c r="G376" s="3">
        <f t="shared" si="12"/>
        <v>1575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1216.7</v>
      </c>
      <c r="D377" s="2">
        <f>'PR-RAS'!E382</f>
        <v>0</v>
      </c>
      <c r="E377" s="2">
        <v>0</v>
      </c>
      <c r="F377" s="2">
        <v>0</v>
      </c>
      <c r="G377" s="3">
        <f t="shared" si="12"/>
        <v>457.47919999999999</v>
      </c>
      <c r="H377" s="3">
        <f t="shared" si="13"/>
        <v>0.29999999999995453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654.29999999999995</v>
      </c>
      <c r="D381" s="2">
        <f>'PR-RAS'!E386</f>
        <v>540.44000000000005</v>
      </c>
      <c r="E381" s="2">
        <v>0</v>
      </c>
      <c r="F381" s="2">
        <v>0</v>
      </c>
      <c r="G381" s="3">
        <f t="shared" si="12"/>
        <v>659.36840000000007</v>
      </c>
      <c r="H381" s="3">
        <f t="shared" si="13"/>
        <v>0.74000000000000909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31125.87</v>
      </c>
      <c r="D383" s="2">
        <f>'PR-RAS'!E388</f>
        <v>0</v>
      </c>
      <c r="E383" s="2">
        <v>0</v>
      </c>
      <c r="F383" s="2">
        <v>0</v>
      </c>
      <c r="G383" s="3">
        <f t="shared" si="12"/>
        <v>11890.082339999999</v>
      </c>
      <c r="H383" s="3">
        <f t="shared" si="13"/>
        <v>0.13000000000101863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31125.87</v>
      </c>
      <c r="D384" s="2">
        <f>'PR-RAS'!E389</f>
        <v>0</v>
      </c>
      <c r="E384" s="2">
        <v>0</v>
      </c>
      <c r="F384" s="2">
        <v>0</v>
      </c>
      <c r="G384" s="3">
        <f t="shared" si="12"/>
        <v>11921.208210000001</v>
      </c>
      <c r="H384" s="3">
        <f t="shared" si="13"/>
        <v>0.13000000000101863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36367.5</v>
      </c>
      <c r="D413" s="2">
        <f>'PR-RAS'!E418</f>
        <v>5299.9</v>
      </c>
      <c r="E413" s="2">
        <v>0</v>
      </c>
      <c r="F413" s="2">
        <v>0</v>
      </c>
      <c r="G413" s="3">
        <f t="shared" si="12"/>
        <v>19350.527600000001</v>
      </c>
      <c r="H413" s="3">
        <f t="shared" si="13"/>
        <v>0.6000000000003638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997213.69000000006</v>
      </c>
      <c r="D417" s="2">
        <f>'PR-RAS'!E422</f>
        <v>765330.27</v>
      </c>
      <c r="E417" s="2">
        <v>0</v>
      </c>
      <c r="F417" s="2">
        <v>0</v>
      </c>
      <c r="G417" s="3">
        <f t="shared" si="12"/>
        <v>1051595.6796800001</v>
      </c>
      <c r="H417" s="3">
        <f t="shared" si="13"/>
        <v>0.57999999995809048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935465.54</v>
      </c>
      <c r="D418" s="2">
        <f>'PR-RAS'!E423</f>
        <v>893210.74</v>
      </c>
      <c r="E418" s="2">
        <v>0</v>
      </c>
      <c r="F418" s="2">
        <v>0</v>
      </c>
      <c r="G418" s="3">
        <f t="shared" si="12"/>
        <v>1135026.8873399999</v>
      </c>
      <c r="H418" s="3">
        <f t="shared" si="13"/>
        <v>0.71999999997206032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61748.150000000023</v>
      </c>
      <c r="D419" s="2">
        <f>'PR-RAS'!E424</f>
        <v>0</v>
      </c>
      <c r="E419" s="2">
        <v>0</v>
      </c>
      <c r="F419" s="2">
        <v>0</v>
      </c>
      <c r="G419" s="3">
        <f t="shared" si="12"/>
        <v>25810.72670000001</v>
      </c>
      <c r="H419" s="3">
        <f t="shared" si="13"/>
        <v>0.15000000002328306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127880.46999999997</v>
      </c>
      <c r="E420" s="2">
        <v>0</v>
      </c>
      <c r="F420" s="2">
        <v>0</v>
      </c>
      <c r="G420" s="3">
        <f t="shared" si="12"/>
        <v>107163.83385999997</v>
      </c>
      <c r="H420" s="3">
        <f t="shared" si="13"/>
        <v>0.46999999997206032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52705.56</v>
      </c>
      <c r="D421" s="2">
        <f>'PR-RAS'!E426</f>
        <v>114453.71</v>
      </c>
      <c r="E421" s="2">
        <v>0</v>
      </c>
      <c r="F421" s="2">
        <v>0</v>
      </c>
      <c r="G421" s="3">
        <f t="shared" si="12"/>
        <v>118277.45159999999</v>
      </c>
      <c r="H421" s="3">
        <f t="shared" si="13"/>
        <v>0.72999999999592546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8117.24</v>
      </c>
      <c r="D423" s="2">
        <f>'PR-RAS'!E428</f>
        <v>19080.8</v>
      </c>
      <c r="E423" s="2">
        <v>0</v>
      </c>
      <c r="F423" s="2">
        <v>0</v>
      </c>
      <c r="G423" s="3">
        <f t="shared" si="12"/>
        <v>19529.670479999997</v>
      </c>
      <c r="H423" s="3">
        <f t="shared" si="13"/>
        <v>0.44000000000050932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997213.69000000006</v>
      </c>
      <c r="D637" s="2">
        <f>'PR-RAS'!E643</f>
        <v>765330.27</v>
      </c>
      <c r="E637" s="2">
        <v>0</v>
      </c>
      <c r="F637" s="2">
        <v>0</v>
      </c>
      <c r="G637" s="3">
        <f t="shared" si="14"/>
        <v>1607728.01028</v>
      </c>
      <c r="H637" s="3">
        <f t="shared" si="15"/>
        <v>0.57999999995809048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935465.54</v>
      </c>
      <c r="D638" s="2">
        <f>'PR-RAS'!E644</f>
        <v>893210.74</v>
      </c>
      <c r="E638" s="2">
        <v>0</v>
      </c>
      <c r="F638" s="2">
        <v>0</v>
      </c>
      <c r="G638" s="3">
        <f t="shared" si="14"/>
        <v>1733842.03174</v>
      </c>
      <c r="H638" s="3">
        <f t="shared" si="15"/>
        <v>0.71999999997206032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61748.150000000023</v>
      </c>
      <c r="D639" s="2">
        <f>'PR-RAS'!E645</f>
        <v>0</v>
      </c>
      <c r="E639" s="2">
        <v>0</v>
      </c>
      <c r="F639" s="2">
        <v>0</v>
      </c>
      <c r="G639" s="3">
        <f t="shared" si="14"/>
        <v>39395.319700000015</v>
      </c>
      <c r="H639" s="3">
        <f t="shared" si="15"/>
        <v>0.15000000002328306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127880.46999999997</v>
      </c>
      <c r="E640" s="2">
        <v>0</v>
      </c>
      <c r="F640" s="2">
        <v>0</v>
      </c>
      <c r="G640" s="3">
        <f t="shared" si="14"/>
        <v>163431.24065999998</v>
      </c>
      <c r="H640" s="3">
        <f t="shared" si="15"/>
        <v>0.46999999997206032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52705.56</v>
      </c>
      <c r="D641" s="2">
        <f>'PR-RAS'!E647</f>
        <v>114453.71</v>
      </c>
      <c r="E641" s="2">
        <v>0</v>
      </c>
      <c r="F641" s="2">
        <v>0</v>
      </c>
      <c r="G641" s="3">
        <f t="shared" si="14"/>
        <v>180232.30719999998</v>
      </c>
      <c r="H641" s="3">
        <f t="shared" si="15"/>
        <v>0.72999999999592546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114453.71000000002</v>
      </c>
      <c r="D643" s="2">
        <f>'PR-RAS'!E649</f>
        <v>0</v>
      </c>
      <c r="E643" s="2">
        <v>0</v>
      </c>
      <c r="F643" s="2">
        <v>0</v>
      </c>
      <c r="G643" s="3">
        <f t="shared" si="14"/>
        <v>73479.281820000018</v>
      </c>
      <c r="H643" s="3">
        <f t="shared" si="15"/>
        <v>0.28999999997904524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13426.759999999966</v>
      </c>
      <c r="E644" s="2">
        <v>0</v>
      </c>
      <c r="F644" s="2">
        <v>0</v>
      </c>
      <c r="G644" s="3">
        <f t="shared" si="14"/>
        <v>17266.813359999956</v>
      </c>
      <c r="H644" s="3">
        <f t="shared" si="15"/>
        <v>0.24000000003434252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v>
      </c>
      <c r="D651" s="2">
        <f>'PR-RAS'!E658</f>
        <v>24</v>
      </c>
      <c r="E651" s="2">
        <v>0</v>
      </c>
      <c r="F651" s="2">
        <v>0</v>
      </c>
      <c r="G651" s="3">
        <f t="shared" si="14"/>
        <v>46.800000000000004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18</v>
      </c>
      <c r="E653" s="2">
        <v>0</v>
      </c>
      <c r="F653" s="2">
        <v>0</v>
      </c>
      <c r="G653" s="3">
        <f t="shared" si="14"/>
        <v>37.816000000000003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64278.93</v>
      </c>
      <c r="D676" s="2">
        <f>'PR-RAS'!E683</f>
        <v>0</v>
      </c>
      <c r="E676" s="2">
        <v>0</v>
      </c>
      <c r="F676" s="2">
        <v>0</v>
      </c>
      <c r="G676" s="3">
        <f t="shared" si="14"/>
        <v>43388.277750000001</v>
      </c>
      <c r="H676" s="3">
        <f t="shared" si="15"/>
        <v>6.9999999999708962E-2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529080.04</v>
      </c>
      <c r="D695" s="2">
        <f>'PR-RAS'!E702</f>
        <v>383186.25</v>
      </c>
      <c r="E695" s="2">
        <v>0</v>
      </c>
      <c r="F695" s="2">
        <v>0</v>
      </c>
      <c r="G695" s="3">
        <f t="shared" si="14"/>
        <v>899044.06276</v>
      </c>
      <c r="H695" s="3">
        <f t="shared" si="15"/>
        <v>0.2900000000372529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946.08</v>
      </c>
      <c r="E719" s="2">
        <v>0</v>
      </c>
      <c r="F719" s="2">
        <v>0</v>
      </c>
      <c r="G719" s="3">
        <f t="shared" si="14"/>
        <v>1358.57088</v>
      </c>
      <c r="H719" s="3">
        <f t="shared" si="15"/>
        <v>8.0000000000040927E-2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1021.62</v>
      </c>
      <c r="D726" s="2">
        <f>'PR-RAS'!E733</f>
        <v>2469.83</v>
      </c>
      <c r="E726" s="2">
        <v>0</v>
      </c>
      <c r="F726" s="2">
        <v>0</v>
      </c>
      <c r="G726" s="3">
        <f t="shared" si="14"/>
        <v>4321.9279999999999</v>
      </c>
      <c r="H726" s="3">
        <f t="shared" si="15"/>
        <v>0.55000000000006821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17711</v>
      </c>
      <c r="D727" s="2">
        <f>'PR-RAS'!E734</f>
        <v>17248</v>
      </c>
      <c r="E727" s="2">
        <v>0</v>
      </c>
      <c r="F727" s="2">
        <v>0</v>
      </c>
      <c r="G727" s="3">
        <f t="shared" si="14"/>
        <v>37902.281999999999</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5364.39</v>
      </c>
      <c r="D735" s="2">
        <f>'PR-RAS'!E742</f>
        <v>5454.56</v>
      </c>
      <c r="E735" s="2">
        <v>0</v>
      </c>
      <c r="F735" s="2">
        <v>0</v>
      </c>
      <c r="G735" s="3">
        <f t="shared" si="14"/>
        <v>11944.756340000002</v>
      </c>
      <c r="H735" s="3">
        <f t="shared" si="15"/>
        <v>0.82999999999992724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504120.53</v>
      </c>
      <c r="D1011" s="7">
        <f>BILANCA!E6</f>
        <v>378455.53999999992</v>
      </c>
      <c r="E1011" s="7">
        <v>0</v>
      </c>
      <c r="F1011" s="7">
        <v>0</v>
      </c>
      <c r="G1011" s="8">
        <f t="shared" ref="G1011:G1306" si="38">B1011/1000*C1011+B1011/500*D1011</f>
        <v>1261.03161</v>
      </c>
      <c r="H1011" s="8">
        <f t="shared" si="35"/>
        <v>0.93000000005122274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304733.67</v>
      </c>
      <c r="D1012" s="2">
        <f>BILANCA!E7</f>
        <v>289304.24999999994</v>
      </c>
      <c r="E1012" s="2">
        <v>0</v>
      </c>
      <c r="F1012" s="2">
        <v>0</v>
      </c>
      <c r="G1012" s="3">
        <f t="shared" si="38"/>
        <v>1766.6843399999998</v>
      </c>
      <c r="H1012" s="3">
        <f t="shared" si="35"/>
        <v>0.57999999995809048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217681.3</v>
      </c>
      <c r="D1013" s="2">
        <f>BILANCA!E8</f>
        <v>217681.3</v>
      </c>
      <c r="E1013" s="2">
        <v>0</v>
      </c>
      <c r="F1013" s="2">
        <v>0</v>
      </c>
      <c r="G1013" s="3">
        <f t="shared" si="38"/>
        <v>1959.1316999999999</v>
      </c>
      <c r="H1013" s="3">
        <f t="shared" si="35"/>
        <v>0.59999999997671694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232838.24</v>
      </c>
      <c r="D1015" s="2">
        <f>BILANCA!E10</f>
        <v>232838.24</v>
      </c>
      <c r="E1015" s="2">
        <v>0</v>
      </c>
      <c r="F1015" s="2">
        <v>0</v>
      </c>
      <c r="G1015" s="3">
        <f t="shared" si="38"/>
        <v>3492.5735999999997</v>
      </c>
      <c r="H1015" s="3">
        <f t="shared" si="35"/>
        <v>0.47999999998137355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15156.94</v>
      </c>
      <c r="D1016" s="2">
        <f>BILANCA!E11</f>
        <v>15156.94</v>
      </c>
      <c r="E1016" s="2">
        <v>0</v>
      </c>
      <c r="F1016" s="2">
        <v>0</v>
      </c>
      <c r="G1016" s="3">
        <f t="shared" si="38"/>
        <v>272.82492000000002</v>
      </c>
      <c r="H1016" s="3">
        <f t="shared" si="35"/>
        <v>0.11999999999898137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87052.37</v>
      </c>
      <c r="D1017" s="2">
        <f>BILANCA!E12</f>
        <v>71622.949999999953</v>
      </c>
      <c r="E1017" s="2">
        <v>0</v>
      </c>
      <c r="F1017" s="2">
        <v>0</v>
      </c>
      <c r="G1017" s="3">
        <f t="shared" si="38"/>
        <v>1612.0878899999993</v>
      </c>
      <c r="H1017" s="3">
        <f t="shared" si="35"/>
        <v>0.42000000004190952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16281.410000000003</v>
      </c>
      <c r="D1018" s="2">
        <f>BILANCA!E13</f>
        <v>14545.900000000001</v>
      </c>
      <c r="E1018" s="2">
        <v>0</v>
      </c>
      <c r="F1018" s="2">
        <v>0</v>
      </c>
      <c r="G1018" s="3">
        <f t="shared" si="38"/>
        <v>362.98568000000006</v>
      </c>
      <c r="H1018" s="3">
        <f t="shared" si="35"/>
        <v>0.51000000000203727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34710.19</v>
      </c>
      <c r="D1020" s="2">
        <f>BILANCA!E15</f>
        <v>34710.19</v>
      </c>
      <c r="E1020" s="2">
        <v>0</v>
      </c>
      <c r="F1020" s="2">
        <v>0</v>
      </c>
      <c r="G1020" s="3">
        <f t="shared" si="38"/>
        <v>1041.3057000000001</v>
      </c>
      <c r="H1020" s="3">
        <f t="shared" si="35"/>
        <v>0.38000000000465661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18428.78</v>
      </c>
      <c r="D1023" s="2">
        <f>BILANCA!E18</f>
        <v>20164.29</v>
      </c>
      <c r="E1023" s="2">
        <v>0</v>
      </c>
      <c r="F1023" s="2">
        <v>0</v>
      </c>
      <c r="G1023" s="3">
        <f t="shared" si="38"/>
        <v>763.8456799999999</v>
      </c>
      <c r="H1023" s="3">
        <f t="shared" si="35"/>
        <v>0.51000000000203727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40682.619999999995</v>
      </c>
      <c r="D1024" s="2">
        <f>BILANCA!E19</f>
        <v>33213.879999999946</v>
      </c>
      <c r="E1024" s="2">
        <v>0</v>
      </c>
      <c r="F1024" s="2">
        <v>0</v>
      </c>
      <c r="G1024" s="3">
        <f t="shared" si="38"/>
        <v>1499.5453199999984</v>
      </c>
      <c r="H1024" s="3">
        <f t="shared" si="35"/>
        <v>0.50000000005820766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160507.15</v>
      </c>
      <c r="D1025" s="2">
        <f>BILANCA!E20</f>
        <v>163956.60999999999</v>
      </c>
      <c r="E1025" s="2">
        <v>0</v>
      </c>
      <c r="F1025" s="2">
        <v>0</v>
      </c>
      <c r="G1025" s="3">
        <f t="shared" si="38"/>
        <v>7326.3055499999991</v>
      </c>
      <c r="H1025" s="3">
        <f t="shared" si="35"/>
        <v>0.54000000000814907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9235.84</v>
      </c>
      <c r="D1026" s="2">
        <f>BILANCA!E21</f>
        <v>11335.84</v>
      </c>
      <c r="E1026" s="2">
        <v>0</v>
      </c>
      <c r="F1026" s="2">
        <v>0</v>
      </c>
      <c r="G1026" s="3">
        <f t="shared" si="38"/>
        <v>510.52032000000003</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24181.52</v>
      </c>
      <c r="D1027" s="2">
        <f>BILANCA!E22</f>
        <v>24181.52</v>
      </c>
      <c r="E1027" s="2">
        <v>0</v>
      </c>
      <c r="F1027" s="2">
        <v>0</v>
      </c>
      <c r="G1027" s="3">
        <f t="shared" si="38"/>
        <v>1233.2575200000001</v>
      </c>
      <c r="H1027" s="3">
        <f t="shared" si="35"/>
        <v>0.95999999999912689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93525.61</v>
      </c>
      <c r="D1031" s="2">
        <f>BILANCA!E26</f>
        <v>94066.05</v>
      </c>
      <c r="E1031" s="2">
        <v>0</v>
      </c>
      <c r="F1031" s="2">
        <v>0</v>
      </c>
      <c r="G1031" s="3">
        <f t="shared" si="38"/>
        <v>5914.8119100000004</v>
      </c>
      <c r="H1031" s="3">
        <f t="shared" si="35"/>
        <v>0.44000000000232831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246767.5</v>
      </c>
      <c r="D1033" s="2">
        <f>BILANCA!E28</f>
        <v>260326.14</v>
      </c>
      <c r="E1033" s="2">
        <v>0</v>
      </c>
      <c r="F1033" s="2">
        <v>0</v>
      </c>
      <c r="G1033" s="3">
        <f t="shared" si="38"/>
        <v>17650.65494</v>
      </c>
      <c r="H1033" s="3">
        <f t="shared" si="35"/>
        <v>0.64000000001396984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30088.339999999997</v>
      </c>
      <c r="D1034" s="2">
        <f>BILANCA!E29</f>
        <v>23863.17</v>
      </c>
      <c r="E1034" s="2">
        <v>0</v>
      </c>
      <c r="F1034" s="2">
        <v>0</v>
      </c>
      <c r="G1034" s="3">
        <f t="shared" si="38"/>
        <v>1867.5523199999998</v>
      </c>
      <c r="H1034" s="3">
        <f t="shared" si="35"/>
        <v>0.50999999999476131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69669.56</v>
      </c>
      <c r="D1035" s="2">
        <f>BILANCA!E30</f>
        <v>69669.56</v>
      </c>
      <c r="E1035" s="2">
        <v>0</v>
      </c>
      <c r="F1035" s="2">
        <v>0</v>
      </c>
      <c r="G1035" s="3">
        <f t="shared" si="38"/>
        <v>5225.2170000000006</v>
      </c>
      <c r="H1035" s="3">
        <f t="shared" si="35"/>
        <v>0.88000000000465661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39581.22</v>
      </c>
      <c r="D1039" s="2">
        <f>BILANCA!E34</f>
        <v>45806.39</v>
      </c>
      <c r="E1039" s="2">
        <v>0</v>
      </c>
      <c r="F1039" s="2">
        <v>0</v>
      </c>
      <c r="G1039" s="3">
        <f t="shared" si="38"/>
        <v>3804.6260000000002</v>
      </c>
      <c r="H1039" s="3">
        <f t="shared" si="35"/>
        <v>0.61000000000058208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1742.8</v>
      </c>
      <c r="D1059" s="2">
        <f>BILANCA!E54</f>
        <v>2619.08</v>
      </c>
      <c r="E1059" s="2">
        <v>0</v>
      </c>
      <c r="F1059" s="2">
        <v>0</v>
      </c>
      <c r="G1059" s="3">
        <f t="shared" si="38"/>
        <v>342.06704000000002</v>
      </c>
      <c r="H1059" s="3">
        <f t="shared" si="35"/>
        <v>0.27999999999997272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1742.8</v>
      </c>
      <c r="D1060" s="2">
        <f>BILANCA!E55</f>
        <v>2619.08</v>
      </c>
      <c r="E1060" s="2">
        <v>0</v>
      </c>
      <c r="F1060" s="2">
        <v>0</v>
      </c>
      <c r="G1060" s="3">
        <f t="shared" si="38"/>
        <v>349.048</v>
      </c>
      <c r="H1060" s="3">
        <f t="shared" si="35"/>
        <v>0.27999999999997272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199386.86000000002</v>
      </c>
      <c r="D1074" s="2">
        <f>BILANCA!E69</f>
        <v>89151.290000000008</v>
      </c>
      <c r="E1074" s="2">
        <v>0</v>
      </c>
      <c r="F1074" s="2">
        <v>0</v>
      </c>
      <c r="G1074" s="3">
        <f t="shared" si="38"/>
        <v>24172.124159999999</v>
      </c>
      <c r="H1074" s="3">
        <f t="shared" si="35"/>
        <v>0.42999999999301508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8047.73</v>
      </c>
      <c r="D1087" s="2">
        <f>BILANCA!E82</f>
        <v>365.72</v>
      </c>
      <c r="E1087" s="2">
        <v>0</v>
      </c>
      <c r="F1087" s="2">
        <v>0</v>
      </c>
      <c r="G1087" s="3">
        <f t="shared" si="38"/>
        <v>675.99608999999998</v>
      </c>
      <c r="H1087" s="3">
        <f t="shared" si="35"/>
        <v>0.55000000000040927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8047.73</v>
      </c>
      <c r="D1092" s="2">
        <f>BILANCA!E87</f>
        <v>365.72</v>
      </c>
      <c r="E1092" s="2">
        <v>0</v>
      </c>
      <c r="F1092" s="2">
        <v>0</v>
      </c>
      <c r="G1092" s="3">
        <f t="shared" si="38"/>
        <v>719.89193999999998</v>
      </c>
      <c r="H1092" s="3">
        <f t="shared" si="35"/>
        <v>0.55000000000040927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191339.13</v>
      </c>
      <c r="D1152" s="2">
        <f>BILANCA!E147</f>
        <v>88785.57</v>
      </c>
      <c r="E1152" s="2">
        <v>0</v>
      </c>
      <c r="F1152" s="2">
        <v>0</v>
      </c>
      <c r="G1152" s="3">
        <f t="shared" si="38"/>
        <v>52385.25834</v>
      </c>
      <c r="H1152" s="3">
        <f t="shared" si="41"/>
        <v>0.55999999999767169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16000</v>
      </c>
      <c r="E1155" s="2">
        <v>0</v>
      </c>
      <c r="F1155" s="2">
        <v>0</v>
      </c>
      <c r="G1155" s="3">
        <f t="shared" si="38"/>
        <v>4640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16000</v>
      </c>
      <c r="E1157" s="2">
        <v>0</v>
      </c>
      <c r="F1157" s="2">
        <v>0</v>
      </c>
      <c r="G1157" s="3">
        <f t="shared" si="38"/>
        <v>4704</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191339.13</v>
      </c>
      <c r="D1167" s="2">
        <f>BILANCA!E162</f>
        <v>70024.63</v>
      </c>
      <c r="E1167" s="2">
        <v>0</v>
      </c>
      <c r="F1167" s="2">
        <v>0</v>
      </c>
      <c r="G1167" s="3">
        <f t="shared" si="38"/>
        <v>52027.977230000004</v>
      </c>
      <c r="H1167" s="3">
        <f t="shared" si="41"/>
        <v>0.5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9562.92</v>
      </c>
      <c r="E1168" s="2">
        <v>0</v>
      </c>
      <c r="F1168" s="2">
        <v>0</v>
      </c>
      <c r="G1168" s="3">
        <f t="shared" si="38"/>
        <v>3021.8827200000001</v>
      </c>
      <c r="H1168" s="3">
        <f t="shared" si="41"/>
        <v>7.999999999992724E-2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6801.98</v>
      </c>
      <c r="E1169" s="2">
        <v>0</v>
      </c>
      <c r="F1169" s="2">
        <v>0</v>
      </c>
      <c r="G1169" s="3">
        <f t="shared" si="38"/>
        <v>2163.0296399999997</v>
      </c>
      <c r="H1169" s="3">
        <f t="shared" si="41"/>
        <v>2.0000000000436557E-2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504120.53</v>
      </c>
      <c r="D1180" s="2">
        <f>BILANCA!E176</f>
        <v>378455.54</v>
      </c>
      <c r="E1180" s="2">
        <v>0</v>
      </c>
      <c r="F1180" s="2">
        <v>0</v>
      </c>
      <c r="G1180" s="3">
        <f t="shared" si="38"/>
        <v>214375.3737</v>
      </c>
      <c r="H1180" s="3">
        <f t="shared" si="41"/>
        <v>0.92999999999301508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64609.22</v>
      </c>
      <c r="D1181" s="2">
        <f>BILANCA!E177</f>
        <v>71290.559999999998</v>
      </c>
      <c r="E1181" s="2">
        <v>0</v>
      </c>
      <c r="F1181" s="2">
        <v>0</v>
      </c>
      <c r="G1181" s="3">
        <f t="shared" si="38"/>
        <v>35429.548139999999</v>
      </c>
      <c r="H1181" s="3">
        <f t="shared" si="41"/>
        <v>0.66000000000349246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64609.22</v>
      </c>
      <c r="D1182" s="2">
        <f>BILANCA!E178</f>
        <v>71141.239999999991</v>
      </c>
      <c r="E1182" s="2">
        <v>0</v>
      </c>
      <c r="F1182" s="2">
        <v>0</v>
      </c>
      <c r="G1182" s="3">
        <f t="shared" si="38"/>
        <v>35585.372399999993</v>
      </c>
      <c r="H1182" s="3">
        <f t="shared" si="41"/>
        <v>0.45999999999185093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59461.57</v>
      </c>
      <c r="D1183" s="2">
        <f>BILANCA!E179</f>
        <v>66991.67</v>
      </c>
      <c r="E1183" s="2">
        <v>0</v>
      </c>
      <c r="F1183" s="2">
        <v>0</v>
      </c>
      <c r="G1183" s="3">
        <f t="shared" si="38"/>
        <v>33465.969429999997</v>
      </c>
      <c r="H1183" s="3">
        <f t="shared" si="41"/>
        <v>0.76000000000203727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4897.3</v>
      </c>
      <c r="D1184" s="2">
        <f>BILANCA!E180</f>
        <v>4147.7299999999996</v>
      </c>
      <c r="E1184" s="2">
        <v>0</v>
      </c>
      <c r="F1184" s="2">
        <v>0</v>
      </c>
      <c r="G1184" s="3">
        <f t="shared" si="38"/>
        <v>2295.5402399999998</v>
      </c>
      <c r="H1184" s="3">
        <f t="shared" si="41"/>
        <v>0.57000000000061846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1.84</v>
      </c>
      <c r="E1185" s="2">
        <v>0</v>
      </c>
      <c r="F1185" s="2">
        <v>0</v>
      </c>
      <c r="G1185" s="3">
        <f t="shared" si="38"/>
        <v>0.64400000000000002</v>
      </c>
      <c r="H1185" s="3">
        <f t="shared" si="41"/>
        <v>0.15999999999999992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1.84</v>
      </c>
      <c r="E1188" s="2">
        <v>0</v>
      </c>
      <c r="F1188" s="2">
        <v>0</v>
      </c>
      <c r="G1188" s="3">
        <f t="shared" si="38"/>
        <v>0.65503999999999996</v>
      </c>
      <c r="H1188" s="3">
        <f t="shared" si="41"/>
        <v>0.15999999999999992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250.35</v>
      </c>
      <c r="D1200" s="2">
        <f>BILANCA!E196</f>
        <v>0</v>
      </c>
      <c r="E1200" s="2">
        <v>0</v>
      </c>
      <c r="F1200" s="2">
        <v>0</v>
      </c>
      <c r="G1200" s="3">
        <f t="shared" si="38"/>
        <v>47.566499999999998</v>
      </c>
      <c r="H1200" s="3">
        <f t="shared" si="41"/>
        <v>0.34999999999999432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149.32</v>
      </c>
      <c r="E1251" s="2">
        <v>0</v>
      </c>
      <c r="F1251" s="2">
        <v>0</v>
      </c>
      <c r="G1251" s="3">
        <f>B1251/1000*C1251+B1251/500*D1251</f>
        <v>71.972239999999999</v>
      </c>
      <c r="H1251" s="3">
        <f>ABS(C1251-ROUND(C1251,0))+ABS(D1251-ROUND(D1251,0))</f>
        <v>0.31999999999999318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439511.31</v>
      </c>
      <c r="D1255" s="2">
        <f>BILANCA!E251</f>
        <v>307164.98</v>
      </c>
      <c r="E1255" s="2">
        <v>0</v>
      </c>
      <c r="F1255" s="2">
        <v>0</v>
      </c>
      <c r="G1255" s="3">
        <f t="shared" si="38"/>
        <v>258191.11114999995</v>
      </c>
      <c r="H1255" s="3">
        <f t="shared" si="41"/>
        <v>0.33000000001629815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316940.36</v>
      </c>
      <c r="D1256" s="2">
        <f>BILANCA!E252</f>
        <v>301510.94</v>
      </c>
      <c r="E1256" s="2">
        <v>0</v>
      </c>
      <c r="F1256" s="2">
        <v>0</v>
      </c>
      <c r="G1256" s="3">
        <f t="shared" si="38"/>
        <v>226310.71103999999</v>
      </c>
      <c r="H1256" s="3">
        <f t="shared" si="41"/>
        <v>0.41999999998370185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316940.36</v>
      </c>
      <c r="D1257" s="2">
        <f>BILANCA!E253</f>
        <v>301510.94</v>
      </c>
      <c r="E1257" s="2">
        <v>0</v>
      </c>
      <c r="F1257" s="2">
        <v>0</v>
      </c>
      <c r="G1257" s="3">
        <f t="shared" si="38"/>
        <v>227230.67327999999</v>
      </c>
      <c r="H1257" s="3">
        <f t="shared" si="41"/>
        <v>0.41999999998370185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114453.71</v>
      </c>
      <c r="D1259" s="2">
        <f>BILANCA!E255</f>
        <v>-13426.76</v>
      </c>
      <c r="E1259" s="2">
        <v>0</v>
      </c>
      <c r="F1259" s="2">
        <v>0</v>
      </c>
      <c r="G1259" s="3">
        <f t="shared" si="38"/>
        <v>21812.44731</v>
      </c>
      <c r="H1259" s="3">
        <f t="shared" si="41"/>
        <v>0.52999999999337888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114453.71</v>
      </c>
      <c r="D1260" s="2">
        <f>BILANCA!E256</f>
        <v>0</v>
      </c>
      <c r="E1260" s="2">
        <v>0</v>
      </c>
      <c r="F1260" s="2">
        <v>0</v>
      </c>
      <c r="G1260" s="3">
        <f t="shared" si="38"/>
        <v>28613.427500000002</v>
      </c>
      <c r="H1260" s="3">
        <f t="shared" si="41"/>
        <v>0.28999999999359716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114453.71</v>
      </c>
      <c r="D1261" s="2">
        <f>BILANCA!E257</f>
        <v>0</v>
      </c>
      <c r="E1261" s="2">
        <v>0</v>
      </c>
      <c r="F1261" s="2">
        <v>0</v>
      </c>
      <c r="G1261" s="3">
        <f t="shared" si="38"/>
        <v>28727.881210000003</v>
      </c>
      <c r="H1261" s="3">
        <f t="shared" si="41"/>
        <v>0.28999999999359716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13426.76</v>
      </c>
      <c r="E1264" s="2">
        <v>0</v>
      </c>
      <c r="F1264" s="2">
        <v>0</v>
      </c>
      <c r="G1264" s="3">
        <f t="shared" si="38"/>
        <v>6820.7940800000006</v>
      </c>
      <c r="H1264" s="3">
        <f t="shared" si="41"/>
        <v>0.23999999999978172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13426.76</v>
      </c>
      <c r="E1265" s="2">
        <v>0</v>
      </c>
      <c r="F1265" s="2">
        <v>0</v>
      </c>
      <c r="G1265" s="3">
        <f t="shared" si="38"/>
        <v>6847.6476000000002</v>
      </c>
      <c r="H1265" s="3">
        <f t="shared" si="41"/>
        <v>0.23999999999978172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8117.24</v>
      </c>
      <c r="D1278" s="2">
        <f>BILANCA!E274</f>
        <v>19080.8</v>
      </c>
      <c r="E1278" s="2">
        <v>0</v>
      </c>
      <c r="F1278" s="2">
        <v>0</v>
      </c>
      <c r="G1278" s="3">
        <f t="shared" si="38"/>
        <v>12402.72912</v>
      </c>
      <c r="H1278" s="3">
        <f t="shared" si="41"/>
        <v>0.44000000000050932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16000</v>
      </c>
      <c r="E1281" s="2">
        <v>0</v>
      </c>
      <c r="F1281" s="2">
        <v>0</v>
      </c>
      <c r="G1281" s="3">
        <f t="shared" si="48"/>
        <v>8672</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16000</v>
      </c>
      <c r="E1283" s="2">
        <v>0</v>
      </c>
      <c r="F1283" s="2">
        <v>0</v>
      </c>
      <c r="G1283" s="3">
        <f t="shared" si="48"/>
        <v>8736</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319.86</v>
      </c>
      <c r="D1292" s="2">
        <f>BILANCA!E288</f>
        <v>319.86</v>
      </c>
      <c r="E1292" s="2">
        <v>0</v>
      </c>
      <c r="F1292" s="2">
        <v>0</v>
      </c>
      <c r="G1292" s="3">
        <f t="shared" si="48"/>
        <v>270.60156000000001</v>
      </c>
      <c r="H1292" s="3">
        <f t="shared" si="49"/>
        <v>0.27999999999997272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7797.38</v>
      </c>
      <c r="D1294" s="2">
        <f>BILANCA!E290</f>
        <v>2760.94</v>
      </c>
      <c r="E1294" s="2">
        <v>0</v>
      </c>
      <c r="F1294" s="2">
        <v>0</v>
      </c>
      <c r="G1294" s="3">
        <f t="shared" si="48"/>
        <v>3782.6698399999996</v>
      </c>
      <c r="H1294" s="3">
        <f t="shared" si="49"/>
        <v>0.44000000000005457</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453116.29</v>
      </c>
      <c r="D1301" s="2">
        <f>BILANCA!E297</f>
        <v>472439.66</v>
      </c>
      <c r="E1301" s="2">
        <v>0</v>
      </c>
      <c r="F1301" s="2">
        <v>0</v>
      </c>
      <c r="G1301" s="3">
        <f t="shared" si="38"/>
        <v>406816.72250999999</v>
      </c>
      <c r="H1301" s="3">
        <f t="shared" si="41"/>
        <v>0.63000000000465661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453116.29</v>
      </c>
      <c r="D1302" s="2">
        <f>BILANCA!E298</f>
        <v>472439.66</v>
      </c>
      <c r="E1302" s="2">
        <v>0</v>
      </c>
      <c r="F1302" s="2">
        <v>0</v>
      </c>
      <c r="G1302" s="3">
        <f t="shared" si="38"/>
        <v>408214.71811999998</v>
      </c>
      <c r="H1302" s="3">
        <f t="shared" si="41"/>
        <v>0.63000000000465661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9562.92</v>
      </c>
      <c r="E1305" s="2">
        <v>0</v>
      </c>
      <c r="F1305" s="2">
        <v>0</v>
      </c>
      <c r="G1305" s="3">
        <f t="shared" si="38"/>
        <v>5642.1228000000001</v>
      </c>
      <c r="H1305" s="3">
        <f t="shared" si="41"/>
        <v>7.999999999992724E-2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191339.13</v>
      </c>
      <c r="D1306" s="2">
        <f>BILANCA!E303</f>
        <v>86024.63</v>
      </c>
      <c r="E1306" s="2">
        <v>0</v>
      </c>
      <c r="F1306" s="2">
        <v>0</v>
      </c>
      <c r="G1306" s="3">
        <f t="shared" si="38"/>
        <v>107562.96343999999</v>
      </c>
      <c r="H1306" s="3">
        <f t="shared" si="41"/>
        <v>0.5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250.35</v>
      </c>
      <c r="D1311" s="2">
        <f>BILANCA!E308</f>
        <v>365.72</v>
      </c>
      <c r="E1311" s="2">
        <v>0</v>
      </c>
      <c r="F1311" s="2">
        <v>0</v>
      </c>
      <c r="G1311" s="3">
        <f t="shared" si="52"/>
        <v>295.51879000000002</v>
      </c>
      <c r="H1311" s="3">
        <f t="shared" si="41"/>
        <v>0.62999999999996703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7797.38</v>
      </c>
      <c r="D1314" s="2">
        <f>BILANCA!E311</f>
        <v>0</v>
      </c>
      <c r="E1314" s="2">
        <v>0</v>
      </c>
      <c r="F1314" s="2">
        <v>0</v>
      </c>
      <c r="G1314" s="3">
        <f t="shared" si="52"/>
        <v>2370.4035199999998</v>
      </c>
      <c r="H1314" s="3">
        <f t="shared" si="41"/>
        <v>0.38000000000010914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191339.13</v>
      </c>
      <c r="D1338" s="2">
        <f>BILANCA!E335</f>
        <v>70024.63</v>
      </c>
      <c r="E1338" s="2">
        <v>0</v>
      </c>
      <c r="F1338" s="2">
        <v>0</v>
      </c>
      <c r="G1338" s="3">
        <f t="shared" si="52"/>
        <v>108695.39192000001</v>
      </c>
      <c r="H1338" s="3">
        <f t="shared" si="41"/>
        <v>0.5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64609.22</v>
      </c>
      <c r="D1340" s="2">
        <f>BILANCA!E337</f>
        <v>71141.240000000005</v>
      </c>
      <c r="E1340" s="2">
        <v>0</v>
      </c>
      <c r="F1340" s="2">
        <v>0</v>
      </c>
      <c r="G1340" s="3">
        <f t="shared" si="52"/>
        <v>68274.260999999999</v>
      </c>
      <c r="H1340" s="3">
        <f t="shared" si="41"/>
        <v>0.46000000000640284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149.32</v>
      </c>
      <c r="E1382" s="2">
        <v>0</v>
      </c>
      <c r="F1382" s="2">
        <v>0</v>
      </c>
      <c r="G1382" s="3">
        <f t="shared" si="59"/>
        <v>111.09407999999999</v>
      </c>
      <c r="H1382" s="3">
        <f t="shared" si="60"/>
        <v>0.31999999999999318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370828.15</v>
      </c>
      <c r="D1390" s="2">
        <f>BILANCA!E387</f>
        <v>365021.52</v>
      </c>
      <c r="E1390" s="2">
        <v>0</v>
      </c>
      <c r="F1390" s="2">
        <v>0</v>
      </c>
      <c r="G1390" s="3">
        <f t="shared" ref="G1390:G1399" si="61">B1390/1000*C1390+B1390/500*D1390</f>
        <v>418331.05220000003</v>
      </c>
      <c r="H1390" s="3">
        <f t="shared" ref="H1390:H1399" si="62">ABS(C1390-ROUND(C1390,0))+ABS(D1390-ROUND(D1390,0))</f>
        <v>0.63000000000465661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82288.14</v>
      </c>
      <c r="D1394" s="2">
        <f>BILANCA!E391</f>
        <v>82288.14</v>
      </c>
      <c r="E1394" s="2">
        <v>0</v>
      </c>
      <c r="F1394" s="2">
        <v>0</v>
      </c>
      <c r="G1394" s="3">
        <f t="shared" si="61"/>
        <v>94795.937279999998</v>
      </c>
      <c r="H1394" s="3">
        <f t="shared" si="62"/>
        <v>0.27999999999883585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25130</v>
      </c>
      <c r="E1399" s="2">
        <v>0</v>
      </c>
      <c r="F1399" s="2">
        <v>0</v>
      </c>
      <c r="G1399" s="3">
        <f t="shared" si="61"/>
        <v>19551.14</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935465.54</v>
      </c>
      <c r="D1431" s="2">
        <f>'RAS-funkcijski'!E35</f>
        <v>893210.74</v>
      </c>
      <c r="E1431" s="2">
        <v>0</v>
      </c>
      <c r="F1431" s="2">
        <v>0</v>
      </c>
      <c r="G1431" s="3">
        <f t="shared" si="52"/>
        <v>84378.497620000009</v>
      </c>
      <c r="H1431" s="3">
        <f t="shared" si="41"/>
        <v>0.71999999997206032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935465.54</v>
      </c>
      <c r="D1470" s="2">
        <f>'RAS-funkcijski'!E74</f>
        <v>893210.74</v>
      </c>
      <c r="E1470" s="2">
        <v>0</v>
      </c>
      <c r="F1470" s="2">
        <v>0</v>
      </c>
      <c r="G1470" s="3">
        <f t="shared" si="52"/>
        <v>190532.09140000003</v>
      </c>
      <c r="H1470" s="3">
        <f t="shared" si="63"/>
        <v>0.71999999997206032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935465.54</v>
      </c>
      <c r="D1537" s="14">
        <f>'RAS-funkcijski'!E141</f>
        <v>893210.74</v>
      </c>
      <c r="E1537" s="14">
        <v>0</v>
      </c>
      <c r="F1537" s="14">
        <v>0</v>
      </c>
      <c r="G1537" s="15">
        <f t="shared" si="52"/>
        <v>372898.52174000005</v>
      </c>
      <c r="H1537" s="15">
        <f t="shared" si="63"/>
        <v>0.71999999997206032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64609.22</v>
      </c>
      <c r="D1582" s="7"/>
      <c r="E1582" s="7">
        <v>0</v>
      </c>
      <c r="F1582" s="7">
        <v>0</v>
      </c>
      <c r="G1582" s="8">
        <f t="shared" ref="G1582:G1686" si="70">B1582/1000*C1582</f>
        <v>64.609220000000008</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898588.81</v>
      </c>
      <c r="D1583" s="2">
        <v>0</v>
      </c>
      <c r="E1583" s="2">
        <v>0</v>
      </c>
      <c r="F1583" s="2">
        <v>0</v>
      </c>
      <c r="G1583" s="3">
        <f t="shared" si="70"/>
        <v>1797.1776200000002</v>
      </c>
      <c r="H1583" s="3">
        <f t="shared" si="71"/>
        <v>0.18999999994412065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888787.14</v>
      </c>
      <c r="D1585" s="2">
        <v>0</v>
      </c>
      <c r="E1585" s="2">
        <v>0</v>
      </c>
      <c r="F1585" s="2">
        <v>0</v>
      </c>
      <c r="G1585" s="3">
        <f t="shared" si="70"/>
        <v>3555.1485600000001</v>
      </c>
      <c r="H1585" s="3">
        <f t="shared" si="71"/>
        <v>0.14000000001396984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817382.77</v>
      </c>
      <c r="D1586" s="2">
        <v>0</v>
      </c>
      <c r="E1586" s="2">
        <v>0</v>
      </c>
      <c r="F1586" s="2">
        <v>0</v>
      </c>
      <c r="G1586" s="3">
        <f t="shared" si="70"/>
        <v>4086.9138500000004</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71389.09</v>
      </c>
      <c r="D1587" s="2">
        <v>0</v>
      </c>
      <c r="E1587" s="2">
        <v>0</v>
      </c>
      <c r="F1587" s="2">
        <v>0</v>
      </c>
      <c r="G1587" s="3">
        <f t="shared" si="70"/>
        <v>428.33454</v>
      </c>
      <c r="H1587" s="3">
        <f t="shared" si="71"/>
        <v>8.999999999650754E-2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5.78</v>
      </c>
      <c r="D1588" s="2">
        <v>0</v>
      </c>
      <c r="E1588" s="2">
        <v>0</v>
      </c>
      <c r="F1588" s="2">
        <v>0</v>
      </c>
      <c r="G1588" s="3">
        <f t="shared" si="70"/>
        <v>4.0460000000000003E-2</v>
      </c>
      <c r="H1588" s="3">
        <f t="shared" si="71"/>
        <v>0.21999999999999975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9.5</v>
      </c>
      <c r="D1592" s="2">
        <v>0</v>
      </c>
      <c r="E1592" s="2">
        <v>0</v>
      </c>
      <c r="F1592" s="2">
        <v>0</v>
      </c>
      <c r="G1592" s="3">
        <f t="shared" si="70"/>
        <v>0.1045</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6089.9</v>
      </c>
      <c r="D1594" s="2">
        <v>0</v>
      </c>
      <c r="E1594" s="2">
        <v>0</v>
      </c>
      <c r="F1594" s="2">
        <v>0</v>
      </c>
      <c r="G1594" s="3">
        <f t="shared" si="70"/>
        <v>79.168699999999987</v>
      </c>
      <c r="H1594" s="3">
        <f t="shared" si="71"/>
        <v>0.1000000000003638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3711.77</v>
      </c>
      <c r="D1601" s="2">
        <v>0</v>
      </c>
      <c r="E1601" s="2">
        <v>0</v>
      </c>
      <c r="F1601" s="2">
        <v>0</v>
      </c>
      <c r="G1601" s="3">
        <f>B1601/1000*C1601</f>
        <v>74.235399999999998</v>
      </c>
      <c r="H1601" s="3">
        <f>ABS(C1601-ROUND(C1601,0))</f>
        <v>0.23000000000001819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891907.47</v>
      </c>
      <c r="D1602" s="2">
        <v>0</v>
      </c>
      <c r="E1602" s="2">
        <v>0</v>
      </c>
      <c r="F1602" s="2">
        <v>0</v>
      </c>
      <c r="G1602" s="3">
        <f t="shared" si="70"/>
        <v>18730.05687</v>
      </c>
      <c r="H1602" s="3">
        <f t="shared" si="71"/>
        <v>0.46999999997206032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882255.12</v>
      </c>
      <c r="D1604" s="2">
        <v>0</v>
      </c>
      <c r="E1604" s="2">
        <v>0</v>
      </c>
      <c r="F1604" s="2">
        <v>0</v>
      </c>
      <c r="G1604" s="3">
        <f t="shared" si="70"/>
        <v>20291.867760000001</v>
      </c>
      <c r="H1604" s="3">
        <f t="shared" si="71"/>
        <v>0.11999999999534339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809852.67</v>
      </c>
      <c r="D1605" s="2">
        <v>0</v>
      </c>
      <c r="E1605" s="2">
        <v>0</v>
      </c>
      <c r="F1605" s="2">
        <v>0</v>
      </c>
      <c r="G1605" s="3">
        <f t="shared" si="70"/>
        <v>19436.464080000002</v>
      </c>
      <c r="H1605" s="3">
        <f t="shared" si="71"/>
        <v>0.32999999995809048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72138.66</v>
      </c>
      <c r="D1606" s="2">
        <v>0</v>
      </c>
      <c r="E1606" s="2">
        <v>0</v>
      </c>
      <c r="F1606" s="2">
        <v>0</v>
      </c>
      <c r="G1606" s="3">
        <f t="shared" si="70"/>
        <v>1803.4665000000002</v>
      </c>
      <c r="H1606" s="3">
        <f t="shared" si="71"/>
        <v>0.33999999999650754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3.94</v>
      </c>
      <c r="D1607" s="2">
        <v>0</v>
      </c>
      <c r="E1607" s="2">
        <v>0</v>
      </c>
      <c r="F1607" s="2">
        <v>0</v>
      </c>
      <c r="G1607" s="3">
        <f t="shared" si="70"/>
        <v>0.10243999999999999</v>
      </c>
      <c r="H1607" s="3">
        <f t="shared" si="71"/>
        <v>6.0000000000000053E-2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9.5</v>
      </c>
      <c r="D1611" s="2">
        <v>0</v>
      </c>
      <c r="E1611" s="2">
        <v>0</v>
      </c>
      <c r="F1611" s="2">
        <v>0</v>
      </c>
      <c r="G1611" s="3">
        <f t="shared" si="70"/>
        <v>0.28499999999999998</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250.35</v>
      </c>
      <c r="D1612" s="2">
        <v>0</v>
      </c>
      <c r="E1612" s="2">
        <v>0</v>
      </c>
      <c r="F1612" s="2">
        <v>0</v>
      </c>
      <c r="G1612" s="3">
        <f t="shared" si="70"/>
        <v>7.7608499999999996</v>
      </c>
      <c r="H1612" s="3">
        <f t="shared" si="71"/>
        <v>0.34999999999999432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6089.9</v>
      </c>
      <c r="D1613" s="2">
        <v>0</v>
      </c>
      <c r="E1613" s="2">
        <v>0</v>
      </c>
      <c r="F1613" s="2">
        <v>0</v>
      </c>
      <c r="G1613" s="3">
        <f t="shared" si="70"/>
        <v>194.8768</v>
      </c>
      <c r="H1613" s="3">
        <f t="shared" si="71"/>
        <v>0.1000000000003638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3562.45</v>
      </c>
      <c r="D1620" s="2">
        <v>0</v>
      </c>
      <c r="E1620" s="2">
        <v>0</v>
      </c>
      <c r="F1620" s="2">
        <v>0</v>
      </c>
      <c r="G1620" s="3">
        <f>B1620/1000*C1620</f>
        <v>138.93555000000001</v>
      </c>
      <c r="H1620" s="3">
        <f>ABS(C1620-ROUND(C1620,0))</f>
        <v>0.4499999999998181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71290.560000000056</v>
      </c>
      <c r="D1621" s="2">
        <v>0</v>
      </c>
      <c r="E1621" s="2">
        <v>0</v>
      </c>
      <c r="F1621" s="2">
        <v>0</v>
      </c>
      <c r="G1621" s="3">
        <f t="shared" si="70"/>
        <v>2851.6224000000025</v>
      </c>
      <c r="H1621" s="3">
        <f t="shared" si="71"/>
        <v>0.43999999994412065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71290.560000000012</v>
      </c>
      <c r="D1681" s="2">
        <v>0</v>
      </c>
      <c r="E1681" s="2">
        <v>0</v>
      </c>
      <c r="F1681" s="2">
        <v>0</v>
      </c>
      <c r="G1681" s="3">
        <f t="shared" si="70"/>
        <v>7129.0560000000014</v>
      </c>
      <c r="H1681" s="3">
        <f t="shared" si="71"/>
        <v>0.43999999998777639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149.32</v>
      </c>
      <c r="D1682" s="2">
        <v>0</v>
      </c>
      <c r="E1682" s="2">
        <v>0</v>
      </c>
      <c r="F1682" s="2">
        <v>0</v>
      </c>
      <c r="G1682" s="3">
        <f t="shared" si="70"/>
        <v>15.08132</v>
      </c>
      <c r="H1682" s="3">
        <f t="shared" si="71"/>
        <v>0.31999999999999318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71141.240000000005</v>
      </c>
      <c r="D1683" s="2">
        <v>0</v>
      </c>
      <c r="E1683" s="2">
        <v>0</v>
      </c>
      <c r="F1683" s="2">
        <v>0</v>
      </c>
      <c r="G1683" s="3">
        <f t="shared" si="70"/>
        <v>7256.4064799999996</v>
      </c>
      <c r="H1683" s="3">
        <f t="shared" si="71"/>
        <v>0.24000000000523869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43896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997213.69000000006</v>
      </c>
      <c r="I17" s="275">
        <f>'PR-RAS'!E6</f>
        <v>764540.27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899098.04</v>
      </c>
      <c r="I18" s="275">
        <f>'PR-RAS'!E152</f>
        <v>887120.84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114453.71000000002</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13426.759999999966</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304733.67</v>
      </c>
      <c r="I22" s="275">
        <f>BILANCA!E7</f>
        <v>289304.24999999994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199386.86000000002</v>
      </c>
      <c r="I23" s="275">
        <f>BILANCA!E69</f>
        <v>89151.290000000008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64609.22</v>
      </c>
      <c r="I24" s="275">
        <f>BILANCA!E177</f>
        <v>71290.559999999998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439511.31</v>
      </c>
      <c r="I25" s="275">
        <f>BILANCA!E251</f>
        <v>307164.98</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935465.54</v>
      </c>
      <c r="I28" s="275">
        <f>'RAS-funkcijski'!E35</f>
        <v>893210.74</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935465.54</v>
      </c>
      <c r="I31" s="275">
        <f>'RAS-funkcijski'!E141</f>
        <v>893210.74</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64609.22</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71290.560000000056</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71290.560000000012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57" zoomScaleNormal="100" workbookViewId="0">
      <selection activeCell="E220" sqref="E2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997213.69000000006</v>
      </c>
      <c r="E6" s="60">
        <f>E7+E43+E49+E82+E106+E125+E134+E140</f>
        <v>764540.27</v>
      </c>
      <c r="F6" s="45">
        <f t="shared" ref="F6:F132" si="0">IF(D6&lt;&gt;0,IF(E6/D6&gt;=100,"&gt;&gt;100",E6/D6*100),"-")</f>
        <v>76.667646831041807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593358.97000000009</v>
      </c>
      <c r="E49" s="60">
        <f>E50+E53+E58+E61+E64+E68+E71+E74+E77</f>
        <v>383186.25</v>
      </c>
      <c r="F49" s="45">
        <f t="shared" si="0"/>
        <v>64.579161919470081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64278.93</v>
      </c>
      <c r="E68" s="60">
        <f t="shared" si="11"/>
        <v>0</v>
      </c>
      <c r="F68" s="45">
        <f t="shared" si="0"/>
        <v>0</v>
      </c>
    </row>
    <row r="69" spans="1:6" ht="12.75" customHeight="1" x14ac:dyDescent="0.2">
      <c r="A69" s="63" t="s">
        <v>141</v>
      </c>
      <c r="B69" s="64" t="s">
        <v>142</v>
      </c>
      <c r="C69" s="247" t="s">
        <v>141</v>
      </c>
      <c r="D69" s="194">
        <v>64278.93</v>
      </c>
      <c r="E69" s="194"/>
      <c r="F69" s="45">
        <f t="shared" si="0"/>
        <v>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529080.04</v>
      </c>
      <c r="E74" s="60">
        <f t="shared" si="13"/>
        <v>383186.25</v>
      </c>
      <c r="F74" s="45">
        <f t="shared" si="0"/>
        <v>72.425005864897102</v>
      </c>
    </row>
    <row r="75" spans="1:6" ht="12.75" customHeight="1" x14ac:dyDescent="0.2">
      <c r="A75" s="63" t="s">
        <v>153</v>
      </c>
      <c r="B75" s="65" t="s">
        <v>154</v>
      </c>
      <c r="C75" s="247" t="s">
        <v>153</v>
      </c>
      <c r="D75" s="194">
        <v>529080.04</v>
      </c>
      <c r="E75" s="194">
        <v>383186.25</v>
      </c>
      <c r="F75" s="45">
        <f t="shared" si="0"/>
        <v>72.425005864897102</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1016.8</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1016.8</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1016.8</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402307.51</v>
      </c>
      <c r="E134" s="60">
        <f t="shared" si="25"/>
        <v>380337.22000000003</v>
      </c>
      <c r="F134" s="45">
        <f t="shared" ref="F134:F229" si="26">IF(D134&lt;&gt;0,IF(E134/D134&gt;=100,"&gt;&gt;100",E134/D134*100),"-")</f>
        <v>94.538931177297698</v>
      </c>
    </row>
    <row r="135" spans="1:6" ht="24" x14ac:dyDescent="0.2">
      <c r="A135" s="63">
        <v>671</v>
      </c>
      <c r="B135" s="182" t="s">
        <v>273</v>
      </c>
      <c r="C135" s="247" t="s">
        <v>274</v>
      </c>
      <c r="D135" s="60">
        <f t="shared" ref="D135:E135" si="27">SUM(D136:D138)</f>
        <v>402307.51</v>
      </c>
      <c r="E135" s="60">
        <f t="shared" si="27"/>
        <v>380337.22000000003</v>
      </c>
      <c r="F135" s="45">
        <f t="shared" si="26"/>
        <v>94.538931177297698</v>
      </c>
    </row>
    <row r="136" spans="1:6" ht="12.75" customHeight="1" x14ac:dyDescent="0.2">
      <c r="A136" s="63">
        <v>6711</v>
      </c>
      <c r="B136" s="65" t="s">
        <v>275</v>
      </c>
      <c r="C136" s="247" t="s">
        <v>276</v>
      </c>
      <c r="D136" s="194">
        <v>402307.51</v>
      </c>
      <c r="E136" s="194">
        <v>379796.78</v>
      </c>
      <c r="F136" s="45">
        <f t="shared" si="26"/>
        <v>94.404596125983332</v>
      </c>
    </row>
    <row r="137" spans="1:6" ht="24" x14ac:dyDescent="0.2">
      <c r="A137" s="63">
        <v>6712</v>
      </c>
      <c r="B137" s="182" t="s">
        <v>277</v>
      </c>
      <c r="C137" s="247" t="s">
        <v>278</v>
      </c>
      <c r="D137" s="194">
        <v>0</v>
      </c>
      <c r="E137" s="194">
        <v>540.44000000000005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1547.21</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1547.21</v>
      </c>
      <c r="E151" s="194"/>
      <c r="F151" s="45">
        <f t="shared" si="26"/>
        <v>0</v>
      </c>
    </row>
    <row r="152" spans="1:6" ht="12.75" customHeight="1" x14ac:dyDescent="0.2">
      <c r="A152" s="63">
        <v>3</v>
      </c>
      <c r="B152" s="64" t="s">
        <v>307</v>
      </c>
      <c r="C152" s="247" t="s">
        <v>13</v>
      </c>
      <c r="D152" s="60">
        <f>D153+D164+D202+D221+D230+D262+D273</f>
        <v>899098.04</v>
      </c>
      <c r="E152" s="60">
        <f>E153+E164+E202+E221+E230+E262+E273</f>
        <v>887120.84</v>
      </c>
      <c r="F152" s="45">
        <f t="shared" si="26"/>
        <v>98.667864963869775</v>
      </c>
    </row>
    <row r="153" spans="1:6" ht="12.75" customHeight="1" x14ac:dyDescent="0.2">
      <c r="A153" s="63">
        <v>31</v>
      </c>
      <c r="B153" s="64" t="s">
        <v>308</v>
      </c>
      <c r="C153" s="247" t="s">
        <v>309</v>
      </c>
      <c r="D153" s="60">
        <f t="shared" ref="D153:E153" si="30">D154+D159+D160</f>
        <v>740336.59</v>
      </c>
      <c r="E153" s="60">
        <f t="shared" si="30"/>
        <v>799854.47</v>
      </c>
      <c r="F153" s="45">
        <f t="shared" si="26"/>
        <v>108.03930007025588</v>
      </c>
    </row>
    <row r="154" spans="1:6" ht="12.75" customHeight="1" x14ac:dyDescent="0.2">
      <c r="A154" s="63">
        <v>311</v>
      </c>
      <c r="B154" s="64" t="s">
        <v>310</v>
      </c>
      <c r="C154" s="247" t="s">
        <v>311</v>
      </c>
      <c r="D154" s="60">
        <f t="shared" ref="D154:E154" si="31">SUM(D155:D158)</f>
        <v>592860.22</v>
      </c>
      <c r="E154" s="60">
        <f t="shared" si="31"/>
        <v>661022.62</v>
      </c>
      <c r="F154" s="45">
        <f t="shared" si="26"/>
        <v>111.49721261446754</v>
      </c>
    </row>
    <row r="155" spans="1:6" ht="12.75" customHeight="1" x14ac:dyDescent="0.2">
      <c r="A155" s="63">
        <v>3111</v>
      </c>
      <c r="B155" s="64" t="s">
        <v>312</v>
      </c>
      <c r="C155" s="247" t="s">
        <v>313</v>
      </c>
      <c r="D155" s="194">
        <v>567060.22</v>
      </c>
      <c r="E155" s="194">
        <v>635522.62</v>
      </c>
      <c r="F155" s="45">
        <f t="shared" si="26"/>
        <v>112.07321508110726</v>
      </c>
    </row>
    <row r="156" spans="1:6" ht="12.75" customHeight="1" x14ac:dyDescent="0.2">
      <c r="A156" s="63">
        <v>3112</v>
      </c>
      <c r="B156" s="64" t="s">
        <v>314</v>
      </c>
      <c r="C156" s="247" t="s">
        <v>315</v>
      </c>
      <c r="D156" s="194">
        <v>25800</v>
      </c>
      <c r="E156" s="194">
        <v>25500</v>
      </c>
      <c r="F156" s="45">
        <f t="shared" si="26"/>
        <v>98.837209302325576</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70190.12</v>
      </c>
      <c r="E159" s="194">
        <v>48972.88</v>
      </c>
      <c r="F159" s="45">
        <f t="shared" si="26"/>
        <v>69.771757050707421</v>
      </c>
    </row>
    <row r="160" spans="1:6" ht="12.75" customHeight="1" x14ac:dyDescent="0.2">
      <c r="A160" s="63">
        <v>313</v>
      </c>
      <c r="B160" s="65" t="s">
        <v>322</v>
      </c>
      <c r="C160" s="247" t="s">
        <v>323</v>
      </c>
      <c r="D160" s="60">
        <f t="shared" ref="D160:E160" si="32">SUM(D161:D163)</f>
        <v>77286.25</v>
      </c>
      <c r="E160" s="60">
        <f t="shared" si="32"/>
        <v>89858.97</v>
      </c>
      <c r="F160" s="45">
        <f t="shared" si="26"/>
        <v>116.26773197043458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77286.25</v>
      </c>
      <c r="E162" s="194">
        <v>89858.97</v>
      </c>
      <c r="F162" s="45">
        <f t="shared" si="26"/>
        <v>116.26773197043458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158741.26999999999</v>
      </c>
      <c r="E164" s="60">
        <f>E165+E170+E178+E188+E189+E194</f>
        <v>87250.45</v>
      </c>
      <c r="F164" s="45">
        <f t="shared" si="26"/>
        <v>54.963935969518197</v>
      </c>
    </row>
    <row r="165" spans="1:6" ht="12.75" customHeight="1" x14ac:dyDescent="0.2">
      <c r="A165" s="63">
        <v>321</v>
      </c>
      <c r="B165" s="64" t="s">
        <v>332</v>
      </c>
      <c r="C165" s="247" t="s">
        <v>333</v>
      </c>
      <c r="D165" s="60">
        <f t="shared" ref="D165:E165" si="33">SUM(D166:D169)</f>
        <v>33820.28</v>
      </c>
      <c r="E165" s="60">
        <f t="shared" si="33"/>
        <v>25098.05</v>
      </c>
      <c r="F165" s="45">
        <f t="shared" si="26"/>
        <v>74.210059762958792</v>
      </c>
    </row>
    <row r="166" spans="1:6" ht="12.75" customHeight="1" x14ac:dyDescent="0.2">
      <c r="A166" s="63">
        <v>3211</v>
      </c>
      <c r="B166" s="64" t="s">
        <v>334</v>
      </c>
      <c r="C166" s="247" t="s">
        <v>335</v>
      </c>
      <c r="D166" s="194">
        <v>11391.27</v>
      </c>
      <c r="E166" s="194">
        <v>4113.3</v>
      </c>
      <c r="F166" s="45">
        <f t="shared" si="26"/>
        <v>36.109231016383596</v>
      </c>
    </row>
    <row r="167" spans="1:6" ht="12.75" customHeight="1" x14ac:dyDescent="0.2">
      <c r="A167" s="63">
        <v>3212</v>
      </c>
      <c r="B167" s="64" t="s">
        <v>336</v>
      </c>
      <c r="C167" s="247" t="s">
        <v>337</v>
      </c>
      <c r="D167" s="194">
        <v>17711</v>
      </c>
      <c r="E167" s="194">
        <v>17248</v>
      </c>
      <c r="F167" s="45">
        <f t="shared" si="26"/>
        <v>97.385805431652656</v>
      </c>
    </row>
    <row r="168" spans="1:6" ht="12.75" customHeight="1" x14ac:dyDescent="0.2">
      <c r="A168" s="63">
        <v>3213</v>
      </c>
      <c r="B168" s="64" t="s">
        <v>338</v>
      </c>
      <c r="C168" s="247" t="s">
        <v>339</v>
      </c>
      <c r="D168" s="194">
        <v>4718.01</v>
      </c>
      <c r="E168" s="194">
        <v>3736.75</v>
      </c>
      <c r="F168" s="45">
        <f t="shared" si="26"/>
        <v>79.20182449804048</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13681.400000000001</v>
      </c>
      <c r="E170" s="60">
        <f t="shared" si="34"/>
        <v>14598.29</v>
      </c>
      <c r="F170" s="45">
        <f t="shared" si="26"/>
        <v>106.70172643150555</v>
      </c>
    </row>
    <row r="171" spans="1:6" ht="12.75" customHeight="1" x14ac:dyDescent="0.2">
      <c r="A171" s="63">
        <v>3221</v>
      </c>
      <c r="B171" s="64" t="s">
        <v>344</v>
      </c>
      <c r="C171" s="247" t="s">
        <v>345</v>
      </c>
      <c r="D171" s="194">
        <v>2945.83</v>
      </c>
      <c r="E171" s="194">
        <v>3778.53</v>
      </c>
      <c r="F171" s="45">
        <f t="shared" si="26"/>
        <v>128.26707583261765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9785.0300000000007</v>
      </c>
      <c r="E173" s="194">
        <v>9109.1299999999992</v>
      </c>
      <c r="F173" s="45">
        <f t="shared" si="26"/>
        <v>93.092509680603925</v>
      </c>
    </row>
    <row r="174" spans="1:6" ht="12.75" customHeight="1" x14ac:dyDescent="0.2">
      <c r="A174" s="63">
        <v>3224</v>
      </c>
      <c r="B174" s="65" t="s">
        <v>350</v>
      </c>
      <c r="C174" s="247" t="s">
        <v>351</v>
      </c>
      <c r="D174" s="194">
        <v>0</v>
      </c>
      <c r="E174" s="194">
        <v>764.37</v>
      </c>
      <c r="F174" s="45" t="str">
        <f t="shared" si="26"/>
        <v>-</v>
      </c>
    </row>
    <row r="175" spans="1:6" ht="12.75" customHeight="1" x14ac:dyDescent="0.2">
      <c r="A175" s="63">
        <v>3225</v>
      </c>
      <c r="B175" s="65" t="s">
        <v>352</v>
      </c>
      <c r="C175" s="247" t="s">
        <v>353</v>
      </c>
      <c r="D175" s="194">
        <v>950.54</v>
      </c>
      <c r="E175" s="194">
        <v>946.26</v>
      </c>
      <c r="F175" s="45">
        <f t="shared" si="26"/>
        <v>99.549729627369715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101428.95999999999</v>
      </c>
      <c r="E178" s="60">
        <f t="shared" si="35"/>
        <v>37460.81</v>
      </c>
      <c r="F178" s="45">
        <f t="shared" si="26"/>
        <v>36.933051467746495</v>
      </c>
    </row>
    <row r="179" spans="1:6" ht="12.75" customHeight="1" x14ac:dyDescent="0.2">
      <c r="A179" s="63">
        <v>3231</v>
      </c>
      <c r="B179" s="65" t="s">
        <v>360</v>
      </c>
      <c r="C179" s="247" t="s">
        <v>361</v>
      </c>
      <c r="D179" s="194">
        <v>8754.4</v>
      </c>
      <c r="E179" s="194">
        <v>9057.2099999999991</v>
      </c>
      <c r="F179" s="45">
        <f t="shared" si="26"/>
        <v>103.45894635840263</v>
      </c>
    </row>
    <row r="180" spans="1:6" ht="12.75" customHeight="1" x14ac:dyDescent="0.2">
      <c r="A180" s="63">
        <v>3232</v>
      </c>
      <c r="B180" s="65" t="s">
        <v>362</v>
      </c>
      <c r="C180" s="247" t="s">
        <v>363</v>
      </c>
      <c r="D180" s="194">
        <v>56130.45</v>
      </c>
      <c r="E180" s="194">
        <v>4432.08</v>
      </c>
      <c r="F180" s="45">
        <f t="shared" si="26"/>
        <v>7.8960350398045982</v>
      </c>
    </row>
    <row r="181" spans="1:6" ht="12.75" customHeight="1" x14ac:dyDescent="0.2">
      <c r="A181" s="63">
        <v>3233</v>
      </c>
      <c r="B181" s="65" t="s">
        <v>364</v>
      </c>
      <c r="C181" s="247" t="s">
        <v>365</v>
      </c>
      <c r="D181" s="194">
        <v>4752.96</v>
      </c>
      <c r="E181" s="194">
        <v>1735.88</v>
      </c>
      <c r="F181" s="45">
        <f t="shared" si="26"/>
        <v>36.522083080859083</v>
      </c>
    </row>
    <row r="182" spans="1:6" ht="12.75" customHeight="1" x14ac:dyDescent="0.2">
      <c r="A182" s="63">
        <v>3234</v>
      </c>
      <c r="B182" s="65" t="s">
        <v>366</v>
      </c>
      <c r="C182" s="247" t="s">
        <v>367</v>
      </c>
      <c r="D182" s="194">
        <v>3415.43</v>
      </c>
      <c r="E182" s="194">
        <v>3230.85</v>
      </c>
      <c r="F182" s="45">
        <f t="shared" si="26"/>
        <v>94.595702444494549</v>
      </c>
    </row>
    <row r="183" spans="1:6" ht="12.75" customHeight="1" x14ac:dyDescent="0.2">
      <c r="A183" s="63">
        <v>3235</v>
      </c>
      <c r="B183" s="64" t="s">
        <v>368</v>
      </c>
      <c r="C183" s="247" t="s">
        <v>369</v>
      </c>
      <c r="D183" s="194">
        <v>7092.67</v>
      </c>
      <c r="E183" s="194">
        <v>3875.42</v>
      </c>
      <c r="F183" s="45">
        <f t="shared" si="26"/>
        <v>54.639790093152506</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0</v>
      </c>
      <c r="E185" s="194">
        <v>100</v>
      </c>
      <c r="F185" s="45" t="str">
        <f t="shared" si="26"/>
        <v>-</v>
      </c>
    </row>
    <row r="186" spans="1:6" ht="12.75" customHeight="1" x14ac:dyDescent="0.2">
      <c r="A186" s="63">
        <v>3238</v>
      </c>
      <c r="B186" s="64" t="s">
        <v>374</v>
      </c>
      <c r="C186" s="247" t="s">
        <v>375</v>
      </c>
      <c r="D186" s="194">
        <v>13424.67</v>
      </c>
      <c r="E186" s="194">
        <v>6636.54</v>
      </c>
      <c r="F186" s="45">
        <f t="shared" si="26"/>
        <v>49.435405116103418</v>
      </c>
    </row>
    <row r="187" spans="1:6" ht="12.75" customHeight="1" x14ac:dyDescent="0.2">
      <c r="A187" s="63">
        <v>3239</v>
      </c>
      <c r="B187" s="64" t="s">
        <v>376</v>
      </c>
      <c r="C187" s="247" t="s">
        <v>377</v>
      </c>
      <c r="D187" s="194">
        <v>7858.38</v>
      </c>
      <c r="E187" s="194">
        <v>8392.83</v>
      </c>
      <c r="F187" s="45">
        <f t="shared" si="26"/>
        <v>106.8010200575691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9810.6299999999992</v>
      </c>
      <c r="E194" s="60">
        <f t="shared" si="36"/>
        <v>10093.299999999999</v>
      </c>
      <c r="F194" s="45">
        <f t="shared" si="26"/>
        <v>102.8812624673441</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8679.1200000000008</v>
      </c>
      <c r="E196" s="194">
        <v>8463.24</v>
      </c>
      <c r="F196" s="45">
        <f t="shared" si="26"/>
        <v>97.512651052180402</v>
      </c>
    </row>
    <row r="197" spans="1:6" ht="12.75" customHeight="1" x14ac:dyDescent="0.2">
      <c r="A197" s="63">
        <v>3293</v>
      </c>
      <c r="B197" s="64" t="s">
        <v>396</v>
      </c>
      <c r="C197" s="247" t="s">
        <v>397</v>
      </c>
      <c r="D197" s="194">
        <v>275.14999999999998</v>
      </c>
      <c r="E197" s="194">
        <v>494.1</v>
      </c>
      <c r="F197" s="45">
        <f t="shared" si="26"/>
        <v>179.57477739414867</v>
      </c>
    </row>
    <row r="198" spans="1:6" ht="12.75" customHeight="1" x14ac:dyDescent="0.2">
      <c r="A198" s="63">
        <v>3294</v>
      </c>
      <c r="B198" s="64" t="s">
        <v>398</v>
      </c>
      <c r="C198" s="247" t="s">
        <v>399</v>
      </c>
      <c r="D198" s="194">
        <v>240</v>
      </c>
      <c r="E198" s="194">
        <v>240</v>
      </c>
      <c r="F198" s="45">
        <f t="shared" si="26"/>
        <v>100</v>
      </c>
    </row>
    <row r="199" spans="1:6" ht="12.75" customHeight="1" x14ac:dyDescent="0.2">
      <c r="A199" s="63">
        <v>3295</v>
      </c>
      <c r="B199" s="64" t="s">
        <v>400</v>
      </c>
      <c r="C199" s="247" t="s">
        <v>401</v>
      </c>
      <c r="D199" s="194">
        <v>12.64</v>
      </c>
      <c r="E199" s="194">
        <v>132.72</v>
      </c>
      <c r="F199" s="45">
        <f t="shared" si="26"/>
        <v>1050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603.72</v>
      </c>
      <c r="E201" s="194">
        <v>763.24</v>
      </c>
      <c r="F201" s="45">
        <f t="shared" si="26"/>
        <v>126.42284502749619</v>
      </c>
    </row>
    <row r="202" spans="1:6" ht="12.75" customHeight="1" x14ac:dyDescent="0.2">
      <c r="A202" s="63">
        <v>34</v>
      </c>
      <c r="B202" s="183" t="s">
        <v>406</v>
      </c>
      <c r="C202" s="247" t="s">
        <v>407</v>
      </c>
      <c r="D202" s="60">
        <f t="shared" ref="D202:E202" si="37">D203+D208+D216</f>
        <v>20.18</v>
      </c>
      <c r="E202" s="60">
        <f t="shared" si="37"/>
        <v>6.42</v>
      </c>
      <c r="F202" s="45">
        <f t="shared" si="26"/>
        <v>31.813676907829535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20.18</v>
      </c>
      <c r="E216" s="60">
        <f t="shared" si="40"/>
        <v>6.42</v>
      </c>
      <c r="F216" s="45">
        <f t="shared" si="26"/>
        <v>31.813676907829535</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13.66</v>
      </c>
      <c r="E218" s="194"/>
      <c r="F218" s="45">
        <f t="shared" si="26"/>
        <v>0</v>
      </c>
    </row>
    <row r="219" spans="1:6" ht="12.75" customHeight="1" x14ac:dyDescent="0.2">
      <c r="A219" s="63">
        <v>3433</v>
      </c>
      <c r="B219" s="65" t="s">
        <v>440</v>
      </c>
      <c r="C219" s="247" t="s">
        <v>441</v>
      </c>
      <c r="D219" s="194">
        <v>6.52</v>
      </c>
      <c r="E219" s="194">
        <v>6.42</v>
      </c>
      <c r="F219" s="45">
        <f t="shared" si="26"/>
        <v>98.466257668711663</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9.5</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9.5</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v>9.5</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899098.04</v>
      </c>
      <c r="E299" s="60">
        <f>E152-E297+E298</f>
        <v>887120.84</v>
      </c>
      <c r="F299" s="45">
        <f t="shared" si="68"/>
        <v>98.667864963869775</v>
      </c>
    </row>
    <row r="300" spans="1:6" ht="12.75" customHeight="1" x14ac:dyDescent="0.2">
      <c r="A300" s="63" t="s">
        <v>582</v>
      </c>
      <c r="B300" s="64" t="s">
        <v>593</v>
      </c>
      <c r="C300" s="247" t="s">
        <v>594</v>
      </c>
      <c r="D300" s="60">
        <f>IF(D6&gt;=D299,D6-D299,0)</f>
        <v>98115.650000000023</v>
      </c>
      <c r="E300" s="60">
        <f>IF(E6&gt;=E299,E6-E299,0)</f>
        <v>0</v>
      </c>
      <c r="F300" s="45">
        <f t="shared" si="68"/>
        <v>0</v>
      </c>
    </row>
    <row r="301" spans="1:6" ht="12.75" customHeight="1" x14ac:dyDescent="0.2">
      <c r="A301" s="63" t="s">
        <v>582</v>
      </c>
      <c r="B301" s="64" t="s">
        <v>595</v>
      </c>
      <c r="C301" s="247" t="s">
        <v>596</v>
      </c>
      <c r="D301" s="60">
        <f>IF(D299&gt;=D6,D299-D6,0)</f>
        <v>0</v>
      </c>
      <c r="E301" s="60">
        <f>IF(E299&gt;=E6,E299-E6,0)</f>
        <v>122580.56999999995</v>
      </c>
      <c r="F301" s="45" t="str">
        <f t="shared" si="68"/>
        <v>-</v>
      </c>
    </row>
    <row r="302" spans="1:6" ht="12.75" customHeight="1" x14ac:dyDescent="0.2">
      <c r="A302" s="63">
        <v>92211</v>
      </c>
      <c r="B302" s="64" t="s">
        <v>597</v>
      </c>
      <c r="C302" s="247" t="s">
        <v>598</v>
      </c>
      <c r="D302" s="194">
        <v>52705.56</v>
      </c>
      <c r="E302" s="194">
        <v>114453.71</v>
      </c>
      <c r="F302" s="45">
        <f t="shared" si="68"/>
        <v>217.15680470902882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8117.24</v>
      </c>
      <c r="E304" s="194">
        <v>19080.8</v>
      </c>
      <c r="F304" s="45">
        <f t="shared" si="68"/>
        <v>235.06512065677495</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790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790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790</v>
      </c>
      <c r="F336" s="45" t="str">
        <f t="shared" si="72"/>
        <v>-</v>
      </c>
    </row>
    <row r="337" spans="1:6" ht="12.75" customHeight="1" x14ac:dyDescent="0.2">
      <c r="A337" s="63">
        <v>7231</v>
      </c>
      <c r="B337" s="64" t="s">
        <v>666</v>
      </c>
      <c r="C337" s="247" t="s">
        <v>667</v>
      </c>
      <c r="D337" s="194">
        <v>0</v>
      </c>
      <c r="E337" s="194">
        <v>790</v>
      </c>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36367.5</v>
      </c>
      <c r="E360" s="60">
        <f t="shared" si="86"/>
        <v>6089.9</v>
      </c>
      <c r="F360" s="45">
        <f t="shared" si="72"/>
        <v>16.745445796384136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36367.5</v>
      </c>
      <c r="E373" s="60">
        <f t="shared" si="90"/>
        <v>6089.9</v>
      </c>
      <c r="F373" s="45">
        <f t="shared" si="72"/>
        <v>16.745445796384136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5241.63</v>
      </c>
      <c r="E379" s="60">
        <f t="shared" si="92"/>
        <v>6089.9</v>
      </c>
      <c r="F379" s="45">
        <f t="shared" si="72"/>
        <v>116.18332465282745</v>
      </c>
    </row>
    <row r="380" spans="1:6" ht="12.75" customHeight="1" x14ac:dyDescent="0.2">
      <c r="A380" s="63">
        <v>4221</v>
      </c>
      <c r="B380" s="64" t="s">
        <v>648</v>
      </c>
      <c r="C380" s="247" t="s">
        <v>740</v>
      </c>
      <c r="D380" s="194">
        <v>3370.63</v>
      </c>
      <c r="E380" s="194">
        <v>3449.46</v>
      </c>
      <c r="F380" s="45">
        <f t="shared" si="72"/>
        <v>102.33873192845255</v>
      </c>
    </row>
    <row r="381" spans="1:6" ht="12.75" customHeight="1" x14ac:dyDescent="0.2">
      <c r="A381" s="63">
        <v>4222</v>
      </c>
      <c r="B381" s="64" t="s">
        <v>741</v>
      </c>
      <c r="C381" s="247" t="s">
        <v>742</v>
      </c>
      <c r="D381" s="194">
        <v>0</v>
      </c>
      <c r="E381" s="194">
        <v>2100</v>
      </c>
      <c r="F381" s="45" t="str">
        <f t="shared" si="72"/>
        <v>-</v>
      </c>
    </row>
    <row r="382" spans="1:6" ht="12.75" customHeight="1" x14ac:dyDescent="0.2">
      <c r="A382" s="63">
        <v>4223</v>
      </c>
      <c r="B382" s="64" t="s">
        <v>652</v>
      </c>
      <c r="C382" s="247" t="s">
        <v>743</v>
      </c>
      <c r="D382" s="194">
        <v>1216.7</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654.29999999999995</v>
      </c>
      <c r="E386" s="194">
        <v>540.44000000000005</v>
      </c>
      <c r="F386" s="45">
        <f t="shared" si="72"/>
        <v>82.598196545926967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31125.87</v>
      </c>
      <c r="E388" s="60">
        <f t="shared" si="93"/>
        <v>0</v>
      </c>
      <c r="F388" s="45">
        <f t="shared" si="72"/>
        <v>0</v>
      </c>
    </row>
    <row r="389" spans="1:6" ht="12.75" customHeight="1" x14ac:dyDescent="0.2">
      <c r="A389" s="63">
        <v>4231</v>
      </c>
      <c r="B389" s="64" t="s">
        <v>666</v>
      </c>
      <c r="C389" s="247" t="s">
        <v>751</v>
      </c>
      <c r="D389" s="194">
        <v>31125.87</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36367.5</v>
      </c>
      <c r="E418" s="60">
        <f t="shared" si="102"/>
        <v>5299.9</v>
      </c>
      <c r="F418" s="45">
        <f t="shared" si="72"/>
        <v>14.573176599986251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997213.69000000006</v>
      </c>
      <c r="E422" s="60">
        <f>E6+E308</f>
        <v>765330.27</v>
      </c>
      <c r="F422" s="45">
        <f t="shared" si="72"/>
        <v>76.746867564563814</v>
      </c>
    </row>
    <row r="423" spans="1:6" ht="12.75" customHeight="1" x14ac:dyDescent="0.2">
      <c r="A423" s="63" t="s">
        <v>582</v>
      </c>
      <c r="B423" s="64" t="s">
        <v>805</v>
      </c>
      <c r="C423" s="247" t="s">
        <v>806</v>
      </c>
      <c r="D423" s="60">
        <f t="shared" ref="D423:E423" si="103">D299+D360</f>
        <v>935465.54</v>
      </c>
      <c r="E423" s="60">
        <f t="shared" si="103"/>
        <v>893210.74</v>
      </c>
      <c r="F423" s="45">
        <f t="shared" si="72"/>
        <v>95.483019075186888</v>
      </c>
    </row>
    <row r="424" spans="1:6" ht="12.75" customHeight="1" x14ac:dyDescent="0.2">
      <c r="A424" s="63" t="s">
        <v>582</v>
      </c>
      <c r="B424" s="64" t="s">
        <v>807</v>
      </c>
      <c r="C424" s="247" t="s">
        <v>808</v>
      </c>
      <c r="D424" s="60">
        <f t="shared" ref="D424:E424" si="104">IF(D422&gt;=D423,D422-D423,0)</f>
        <v>61748.150000000023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127880.46999999997</v>
      </c>
      <c r="F425" s="45" t="str">
        <f t="shared" si="72"/>
        <v>-</v>
      </c>
    </row>
    <row r="426" spans="1:6" ht="12.75" customHeight="1" x14ac:dyDescent="0.2">
      <c r="A426" s="251" t="s">
        <v>811</v>
      </c>
      <c r="B426" s="183" t="s">
        <v>812</v>
      </c>
      <c r="C426" s="252" t="s">
        <v>813</v>
      </c>
      <c r="D426" s="60">
        <f t="shared" ref="D426:E426" si="106">IF(D302-D303+D419-D420&gt;=0,D302-D303+D419-D420,0)</f>
        <v>52705.56</v>
      </c>
      <c r="E426" s="60">
        <f t="shared" si="106"/>
        <v>114453.71</v>
      </c>
      <c r="F426" s="45">
        <f t="shared" si="72"/>
        <v>217.15680470902882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8117.24</v>
      </c>
      <c r="E428" s="81">
        <f t="shared" si="108"/>
        <v>19080.8</v>
      </c>
      <c r="F428" s="61">
        <f t="shared" si="72"/>
        <v>235.06512065677495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997213.69000000006</v>
      </c>
      <c r="E643" s="60">
        <f>E422+E430</f>
        <v>765330.27</v>
      </c>
      <c r="F643" s="45">
        <f t="shared" si="109"/>
        <v>76.746867564563814</v>
      </c>
    </row>
    <row r="644" spans="1:6" ht="12.75" customHeight="1" x14ac:dyDescent="0.2">
      <c r="A644" s="63" t="s">
        <v>582</v>
      </c>
      <c r="B644" s="64" t="s">
        <v>1238</v>
      </c>
      <c r="C644" s="247" t="s">
        <v>1239</v>
      </c>
      <c r="D644" s="60">
        <f>D423+D535</f>
        <v>935465.54</v>
      </c>
      <c r="E644" s="60">
        <f>E423+E535</f>
        <v>893210.74</v>
      </c>
      <c r="F644" s="45">
        <f t="shared" si="109"/>
        <v>95.483019075186888</v>
      </c>
    </row>
    <row r="645" spans="1:6" ht="12.75" customHeight="1" x14ac:dyDescent="0.2">
      <c r="A645" s="63" t="s">
        <v>582</v>
      </c>
      <c r="B645" s="64" t="s">
        <v>1240</v>
      </c>
      <c r="C645" s="247" t="s">
        <v>1241</v>
      </c>
      <c r="D645" s="60">
        <f t="shared" ref="D645:E645" si="163">IF(D643&gt;=D644,D643-D644,0)</f>
        <v>61748.150000000023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127880.46999999997</v>
      </c>
      <c r="F646" s="45" t="str">
        <f t="shared" si="109"/>
        <v>-</v>
      </c>
    </row>
    <row r="647" spans="1:6" ht="24" x14ac:dyDescent="0.2">
      <c r="A647" s="251" t="s">
        <v>1244</v>
      </c>
      <c r="B647" s="64" t="s">
        <v>1245</v>
      </c>
      <c r="C647" s="252" t="s">
        <v>1244</v>
      </c>
      <c r="D647" s="60">
        <f>IF(D426-D427+D641-D642&gt;=0,D426-D427+D641-D642,0)</f>
        <v>52705.56</v>
      </c>
      <c r="E647" s="60">
        <f>IF(E426-E427+E641-E642&gt;=0,E426-E427+E641-E642,0)</f>
        <v>114453.71</v>
      </c>
      <c r="F647" s="45">
        <f t="shared" si="109"/>
        <v>217.15680470902882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114453.71000000002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13426.759999999966</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0</v>
      </c>
      <c r="E654" s="194"/>
      <c r="F654" s="45" t="str">
        <f t="shared" si="167"/>
        <v>-</v>
      </c>
    </row>
    <row r="655" spans="1:6" ht="12.75" customHeight="1" x14ac:dyDescent="0.2">
      <c r="A655" s="63" t="s">
        <v>1259</v>
      </c>
      <c r="B655" s="64" t="s">
        <v>1260</v>
      </c>
      <c r="C655" s="247" t="s">
        <v>1259</v>
      </c>
      <c r="D655" s="194">
        <v>0</v>
      </c>
      <c r="E655" s="194"/>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24</v>
      </c>
      <c r="E658" s="253">
        <v>24</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22</v>
      </c>
      <c r="E660" s="253">
        <v>18</v>
      </c>
      <c r="F660" s="45">
        <f t="shared" si="167"/>
        <v>81.818181818181827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64278.93</v>
      </c>
      <c r="E683" s="192"/>
      <c r="F683" s="71">
        <f t="shared" si="167"/>
        <v>0</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529080.04</v>
      </c>
      <c r="E702" s="192">
        <v>383186.25</v>
      </c>
      <c r="F702" s="71">
        <f t="shared" si="167"/>
        <v>72.425005864897102</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946.08</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1021.62</v>
      </c>
      <c r="E733" s="192">
        <v>2469.83</v>
      </c>
      <c r="F733" s="71">
        <f t="shared" si="167"/>
        <v>241.75623030089466</v>
      </c>
    </row>
    <row r="734" spans="1:6" ht="12.75" customHeight="1" x14ac:dyDescent="0.2">
      <c r="A734" s="70">
        <v>32121</v>
      </c>
      <c r="B734" s="65" t="s">
        <v>1398</v>
      </c>
      <c r="C734" s="278" t="s">
        <v>1399</v>
      </c>
      <c r="D734" s="192">
        <v>17711</v>
      </c>
      <c r="E734" s="192">
        <v>17248</v>
      </c>
      <c r="F734" s="71">
        <f t="shared" si="167"/>
        <v>97.385805431652656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5364.39</v>
      </c>
      <c r="E742" s="192">
        <v>5454.56</v>
      </c>
      <c r="F742" s="71">
        <f t="shared" si="169"/>
        <v>101.68089941260796</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6" zoomScaleNormal="100" workbookViewId="0">
      <selection activeCell="A251" sqref="A251:XFD25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504120.53</v>
      </c>
      <c r="E6" s="180">
        <f t="shared" si="0"/>
        <v>378455.53999999992</v>
      </c>
      <c r="F6" s="181">
        <f t="shared" ref="F6:F298" si="1">IF(D6&gt;0,IF(E6/D6&gt;=100,"&gt;&gt;100",E6/D6*100),"-")</f>
        <v>75.072431586946067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304733.67</v>
      </c>
      <c r="E7" s="79">
        <f t="shared" si="2"/>
        <v>289304.24999999994</v>
      </c>
      <c r="F7" s="71">
        <f t="shared" si="1"/>
        <v>94.93675247635089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217681.3</v>
      </c>
      <c r="E8" s="79">
        <f>E9+E10-E11</f>
        <v>217681.3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232838.24</v>
      </c>
      <c r="E10" s="192">
        <v>232838.24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15156.94</v>
      </c>
      <c r="E11" s="192">
        <v>15156.94</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87052.37</v>
      </c>
      <c r="E12" s="79">
        <f t="shared" si="3"/>
        <v>71622.949999999953</v>
      </c>
      <c r="F12" s="71">
        <f t="shared" si="1"/>
        <v>82.275703694224475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16281.410000000003</v>
      </c>
      <c r="E13" s="79">
        <f t="shared" si="4"/>
        <v>14545.900000000001</v>
      </c>
      <c r="F13" s="71">
        <f t="shared" si="1"/>
        <v>89.340542373172823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34710.19</v>
      </c>
      <c r="E15" s="192">
        <v>34710.19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18428.78</v>
      </c>
      <c r="E18" s="192">
        <v>20164.29</v>
      </c>
      <c r="F18" s="71">
        <f t="shared" si="1"/>
        <v>109.41738953962228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40682.619999999995</v>
      </c>
      <c r="E19" s="79">
        <f t="shared" si="5"/>
        <v>33213.879999999946</v>
      </c>
      <c r="F19" s="71">
        <f t="shared" si="1"/>
        <v>81.641447871351318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160507.15</v>
      </c>
      <c r="E20" s="192">
        <v>163956.60999999999</v>
      </c>
      <c r="F20" s="71">
        <f t="shared" si="1"/>
        <v>102.14910052293619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9235.84</v>
      </c>
      <c r="E21" s="192">
        <v>11335.84</v>
      </c>
      <c r="F21" s="71">
        <f t="shared" si="1"/>
        <v>122.73750952809922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24181.52</v>
      </c>
      <c r="E22" s="192">
        <v>24181.52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93525.61</v>
      </c>
      <c r="E26" s="192">
        <v>94066.05</v>
      </c>
      <c r="F26" s="71">
        <f t="shared" si="1"/>
        <v>100.57785241924645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246767.5</v>
      </c>
      <c r="E28" s="192">
        <v>260326.14</v>
      </c>
      <c r="F28" s="71">
        <f t="shared" si="1"/>
        <v>105.49449988349357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30088.339999999997</v>
      </c>
      <c r="E29" s="79">
        <f t="shared" si="6"/>
        <v>23863.17</v>
      </c>
      <c r="F29" s="71">
        <f t="shared" si="1"/>
        <v>79.310357434142261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69669.56</v>
      </c>
      <c r="E30" s="192">
        <v>69669.56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39581.22</v>
      </c>
      <c r="E34" s="192">
        <v>45806.39</v>
      </c>
      <c r="F34" s="71">
        <f t="shared" si="1"/>
        <v>115.72758495064073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1742.8</v>
      </c>
      <c r="E54" s="192">
        <v>2619.08</v>
      </c>
      <c r="F54" s="71">
        <f t="shared" si="1"/>
        <v>150.28000918062887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1742.8</v>
      </c>
      <c r="E55" s="192">
        <v>2619.08</v>
      </c>
      <c r="F55" s="71">
        <f t="shared" si="1"/>
        <v>150.28000918062887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199386.86000000002</v>
      </c>
      <c r="E69" s="79">
        <f>E70+E82+E88+E119+E135+E147+E165+E171</f>
        <v>89151.290000000008</v>
      </c>
      <c r="F69" s="71">
        <f t="shared" si="1"/>
        <v>44.712720788120144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8047.73</v>
      </c>
      <c r="E82" s="79">
        <f>SUM(E83:E85)-E86+E87</f>
        <v>365.72</v>
      </c>
      <c r="F82" s="71">
        <f t="shared" si="1"/>
        <v>4.544387050758413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8047.73</v>
      </c>
      <c r="E87" s="192">
        <v>365.72</v>
      </c>
      <c r="F87" s="71">
        <f t="shared" si="1"/>
        <v>4.544387050758413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191339.13</v>
      </c>
      <c r="E147" s="79">
        <f t="shared" si="24"/>
        <v>88785.57</v>
      </c>
      <c r="F147" s="71">
        <f t="shared" si="1"/>
        <v>46.402202205058636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16000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16000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191339.13</v>
      </c>
      <c r="E162" s="192">
        <v>70024.63</v>
      </c>
      <c r="F162" s="71">
        <f t="shared" si="1"/>
        <v>36.597129923189264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9562.92</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6801.98</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504120.53</v>
      </c>
      <c r="E176" s="79">
        <f>E177+E251</f>
        <v>378455.54</v>
      </c>
      <c r="F176" s="71">
        <f t="shared" si="1"/>
        <v>75.072431586946081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64609.22</v>
      </c>
      <c r="E177" s="79">
        <f>E178+E197+E203+E219+E247+E248</f>
        <v>71290.559999999998</v>
      </c>
      <c r="F177" s="71">
        <f t="shared" si="1"/>
        <v>110.34115564311099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64609.22</v>
      </c>
      <c r="E178" s="79">
        <f>SUM(E179:E181)+E185+E186+SUM(E194:E196)</f>
        <v>71141.239999999991</v>
      </c>
      <c r="F178" s="71">
        <f t="shared" si="1"/>
        <v>110.11004311768504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59461.57</v>
      </c>
      <c r="E179" s="192">
        <v>66991.67</v>
      </c>
      <c r="F179" s="71">
        <f t="shared" si="1"/>
        <v>112.66380958323165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4897.3</v>
      </c>
      <c r="E180" s="192">
        <v>4147.7299999999996</v>
      </c>
      <c r="F180" s="71">
        <f t="shared" si="1"/>
        <v>84.69421926367589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1.84</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1.84</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250.35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149.32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439511.31</v>
      </c>
      <c r="E251" s="79">
        <f>+E252+E255-E264+E274+E291</f>
        <v>307164.98</v>
      </c>
      <c r="F251" s="71">
        <f t="shared" si="1"/>
        <v>69.887844296885092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316940.36</v>
      </c>
      <c r="E252" s="79">
        <f>E253-E254</f>
        <v>301510.94</v>
      </c>
      <c r="F252" s="71">
        <f t="shared" si="1"/>
        <v>95.131759173871075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316940.36</v>
      </c>
      <c r="E253" s="192">
        <v>301510.94</v>
      </c>
      <c r="F253" s="71">
        <f t="shared" si="1"/>
        <v>95.131759173871075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114453.71</v>
      </c>
      <c r="E255" s="79">
        <f>E256-E260</f>
        <v>-13426.76</v>
      </c>
      <c r="F255" s="71">
        <f t="shared" si="1"/>
        <v>-11.731170619108807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114453.71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114453.71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13426.76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13426.76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8117.24</v>
      </c>
      <c r="E274" s="79">
        <f>SUM(E275:E277)+SUM(E286:E290)</f>
        <v>19080.8</v>
      </c>
      <c r="F274" s="71">
        <f t="shared" si="1"/>
        <v>235.06512065677495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16000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16000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319.86</v>
      </c>
      <c r="E288" s="192">
        <v>319.86</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7797.38</v>
      </c>
      <c r="E290" s="192">
        <v>2760.94</v>
      </c>
      <c r="F290" s="71">
        <f t="shared" si="39"/>
        <v>35.408560311284049</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453116.29</v>
      </c>
      <c r="E297" s="79">
        <f t="shared" si="42"/>
        <v>472439.66</v>
      </c>
      <c r="F297" s="71">
        <f t="shared" si="1"/>
        <v>104.26454983554001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453116.29</v>
      </c>
      <c r="E298" s="193">
        <v>472439.66</v>
      </c>
      <c r="F298" s="75">
        <f t="shared" si="1"/>
        <v>104.26454983554001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9562.92</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191339.13</v>
      </c>
      <c r="E303" s="192">
        <v>86024.63</v>
      </c>
      <c r="F303" s="71">
        <f t="shared" si="43"/>
        <v>44.959245921103545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250.35</v>
      </c>
      <c r="E308" s="192">
        <v>365.72</v>
      </c>
      <c r="F308" s="71">
        <f t="shared" si="43"/>
        <v>146.08348312362693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7797.38</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191339.13</v>
      </c>
      <c r="E335" s="192">
        <v>70024.63</v>
      </c>
      <c r="F335" s="71">
        <f t="shared" si="43"/>
        <v>36.597129923189264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64609.22</v>
      </c>
      <c r="E337" s="192">
        <v>71141.240000000005</v>
      </c>
      <c r="F337" s="71">
        <f t="shared" si="43"/>
        <v>110.11004311768507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149.32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370828.15</v>
      </c>
      <c r="E387" s="192">
        <v>365021.52</v>
      </c>
      <c r="F387" s="71">
        <f t="shared" si="44"/>
        <v>98.43414530423324</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82288.14</v>
      </c>
      <c r="E391" s="288">
        <v>82288.14</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25130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8" workbookViewId="0">
      <selection activeCell="E75" sqref="E7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935465.54</v>
      </c>
      <c r="E35" s="60">
        <f t="shared" si="7"/>
        <v>893210.74</v>
      </c>
      <c r="F35" s="45">
        <f t="shared" si="1"/>
        <v>95.483019075186888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935465.54</v>
      </c>
      <c r="E74" s="194">
        <v>893210.74</v>
      </c>
      <c r="F74" s="45">
        <f t="shared" si="1"/>
        <v>95.483019075186888</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935465.54</v>
      </c>
      <c r="E141" s="81">
        <f t="shared" si="28"/>
        <v>893210.74</v>
      </c>
      <c r="F141" s="61">
        <f t="shared" si="1"/>
        <v>95.483019075186888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9"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64609.22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898588.81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888787.14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817382.77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71389.09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5.78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9.5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6089.9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3711.77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891907.47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882255.12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809852.67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72138.66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3.94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9.5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250.35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6089.9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3562.45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71290.560000000056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71290.560000000012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149.32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71141.240000000005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43896</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Đođ</cp:lastModifiedBy>
  <cp:lastPrinted>2026-02-02T09:10:33Z</cp:lastPrinted>
  <dcterms:created xsi:type="dcterms:W3CDTF">2022-04-01T05:14:30Z</dcterms:created>
  <dcterms:modified xsi:type="dcterms:W3CDTF">2026-02-02T12:12:29Z</dcterms:modified>
</cp:coreProperties>
</file>