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VIDRA_SRV\FOLDERREDIR$\Ana\Desktop\Ana\2024\Financijski izvještaji\01.01.-31.12.2024\"/>
    </mc:Choice>
  </mc:AlternateContent>
  <xr:revisionPtr revIDLastSave="0" documentId="13_ncr:1_{33B688D6-9F10-4E39-A9FB-9CA69A81E0C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E306" i="9" s="1"/>
  <c r="B306" i="9" s="1"/>
  <c r="F306" i="9"/>
  <c r="H305" i="9"/>
  <c r="G305" i="9"/>
  <c r="F305" i="9"/>
  <c r="H304" i="9"/>
  <c r="G304" i="9"/>
  <c r="F304" i="9"/>
  <c r="E304" i="9"/>
  <c r="B304" i="9" s="1"/>
  <c r="H303" i="9"/>
  <c r="G303" i="9"/>
  <c r="E303" i="9" s="1"/>
  <c r="F303" i="9"/>
  <c r="H302" i="9"/>
  <c r="G302" i="9"/>
  <c r="E302" i="9" s="1"/>
  <c r="B302" i="9" s="1"/>
  <c r="F302" i="9"/>
  <c r="H301" i="9"/>
  <c r="E301" i="9" s="1"/>
  <c r="B301" i="9" s="1"/>
  <c r="G301" i="9"/>
  <c r="F301" i="9"/>
  <c r="H300" i="9"/>
  <c r="G300" i="9"/>
  <c r="E300" i="9" s="1"/>
  <c r="B300" i="9" s="1"/>
  <c r="F300" i="9"/>
  <c r="H299" i="9"/>
  <c r="E299" i="9" s="1"/>
  <c r="B299" i="9" s="1"/>
  <c r="G299" i="9"/>
  <c r="F299" i="9"/>
  <c r="H298" i="9"/>
  <c r="G298" i="9"/>
  <c r="F298" i="9"/>
  <c r="H297" i="9"/>
  <c r="E297" i="9" s="1"/>
  <c r="G297" i="9"/>
  <c r="F297" i="9"/>
  <c r="B297" i="9"/>
  <c r="H296" i="9"/>
  <c r="G296" i="9"/>
  <c r="E296" i="9" s="1"/>
  <c r="B296" i="9" s="1"/>
  <c r="F296" i="9"/>
  <c r="H295" i="9"/>
  <c r="E295" i="9" s="1"/>
  <c r="G295" i="9"/>
  <c r="F295" i="9"/>
  <c r="H294" i="9"/>
  <c r="G294" i="9"/>
  <c r="F294" i="9"/>
  <c r="H293" i="9"/>
  <c r="G293" i="9"/>
  <c r="F293" i="9"/>
  <c r="H292" i="9"/>
  <c r="G292" i="9"/>
  <c r="F292" i="9"/>
  <c r="E292" i="9"/>
  <c r="B292" i="9" s="1"/>
  <c r="F291" i="9"/>
  <c r="F290" i="9"/>
  <c r="H289" i="9"/>
  <c r="G289" i="9"/>
  <c r="F289" i="9"/>
  <c r="H288" i="9"/>
  <c r="G288" i="9"/>
  <c r="E288" i="9" s="1"/>
  <c r="B288" i="9" s="1"/>
  <c r="F288" i="9"/>
  <c r="H287" i="9"/>
  <c r="G287" i="9"/>
  <c r="E287" i="9" s="1"/>
  <c r="F287" i="9"/>
  <c r="H286" i="9"/>
  <c r="G286" i="9"/>
  <c r="F286" i="9"/>
  <c r="F285" i="9"/>
  <c r="H284" i="9"/>
  <c r="G284" i="9"/>
  <c r="E284" i="9" s="1"/>
  <c r="B284" i="9" s="1"/>
  <c r="F284" i="9"/>
  <c r="H283" i="9"/>
  <c r="G283" i="9"/>
  <c r="F283" i="9"/>
  <c r="E283" i="9"/>
  <c r="B283" i="9" s="1"/>
  <c r="H282" i="9"/>
  <c r="G282" i="9"/>
  <c r="F282" i="9"/>
  <c r="E282" i="9"/>
  <c r="F281" i="9"/>
  <c r="F280" i="9"/>
  <c r="F279" i="9"/>
  <c r="F278" i="9"/>
  <c r="F277" i="9"/>
  <c r="F276" i="9"/>
  <c r="L275" i="9"/>
  <c r="F275" i="9" s="1"/>
  <c r="H275" i="9"/>
  <c r="F274" i="9"/>
  <c r="I273" i="9"/>
  <c r="E273" i="9" s="1"/>
  <c r="B273" i="9" s="1"/>
  <c r="H273" i="9"/>
  <c r="F273" i="9"/>
  <c r="E272" i="9"/>
  <c r="M271" i="9"/>
  <c r="L271" i="9"/>
  <c r="F271" i="9" s="1"/>
  <c r="E271" i="9"/>
  <c r="M270" i="9"/>
  <c r="F270" i="9" s="1"/>
  <c r="L270" i="9"/>
  <c r="E270" i="9"/>
  <c r="B270" i="9"/>
  <c r="M269" i="9"/>
  <c r="L269" i="9"/>
  <c r="F269" i="9" s="1"/>
  <c r="E269" i="9"/>
  <c r="B269" i="9" s="1"/>
  <c r="M268" i="9"/>
  <c r="L268" i="9"/>
  <c r="F268" i="9"/>
  <c r="B268" i="9" s="1"/>
  <c r="E268" i="9"/>
  <c r="M267" i="9"/>
  <c r="L267" i="9"/>
  <c r="F267" i="9" s="1"/>
  <c r="E267" i="9"/>
  <c r="B267" i="9" s="1"/>
  <c r="M266" i="9"/>
  <c r="F266" i="9" s="1"/>
  <c r="B266" i="9" s="1"/>
  <c r="L266" i="9"/>
  <c r="E266" i="9"/>
  <c r="M265" i="9"/>
  <c r="L265" i="9"/>
  <c r="F265" i="9" s="1"/>
  <c r="E265" i="9"/>
  <c r="M264" i="9"/>
  <c r="L264" i="9"/>
  <c r="F264" i="9"/>
  <c r="E264" i="9"/>
  <c r="M263" i="9"/>
  <c r="L263" i="9"/>
  <c r="F263" i="9" s="1"/>
  <c r="E263" i="9"/>
  <c r="M262" i="9"/>
  <c r="L262" i="9"/>
  <c r="F262" i="9" s="1"/>
  <c r="B262" i="9" s="1"/>
  <c r="E262" i="9"/>
  <c r="M261" i="9"/>
  <c r="L261" i="9"/>
  <c r="F261" i="9" s="1"/>
  <c r="E261" i="9"/>
  <c r="B261" i="9" s="1"/>
  <c r="M260" i="9"/>
  <c r="L260" i="9"/>
  <c r="F260" i="9"/>
  <c r="E260" i="9"/>
  <c r="B260" i="9" s="1"/>
  <c r="M259" i="9"/>
  <c r="L259" i="9"/>
  <c r="F259" i="9" s="1"/>
  <c r="B259" i="9" s="1"/>
  <c r="E259" i="9"/>
  <c r="M258" i="9"/>
  <c r="L258" i="9"/>
  <c r="E258" i="9"/>
  <c r="M257" i="9"/>
  <c r="L257" i="9"/>
  <c r="F257" i="9" s="1"/>
  <c r="E257" i="9"/>
  <c r="M256" i="9"/>
  <c r="L256" i="9"/>
  <c r="F256" i="9"/>
  <c r="B256" i="9" s="1"/>
  <c r="E256" i="9"/>
  <c r="M255" i="9"/>
  <c r="L255" i="9"/>
  <c r="F255" i="9" s="1"/>
  <c r="B255" i="9" s="1"/>
  <c r="E255" i="9"/>
  <c r="M254" i="9"/>
  <c r="L254" i="9"/>
  <c r="F254" i="9" s="1"/>
  <c r="B254" i="9" s="1"/>
  <c r="E254" i="9"/>
  <c r="M253" i="9"/>
  <c r="L253" i="9"/>
  <c r="F253" i="9" s="1"/>
  <c r="E253" i="9"/>
  <c r="B253" i="9" s="1"/>
  <c r="M252" i="9"/>
  <c r="L252" i="9"/>
  <c r="F252" i="9"/>
  <c r="B252" i="9" s="1"/>
  <c r="E252" i="9"/>
  <c r="M251" i="9"/>
  <c r="L251" i="9"/>
  <c r="F251" i="9" s="1"/>
  <c r="B251" i="9" s="1"/>
  <c r="E251" i="9"/>
  <c r="M250" i="9"/>
  <c r="L250" i="9"/>
  <c r="E250" i="9"/>
  <c r="M249" i="9"/>
  <c r="L249" i="9"/>
  <c r="F249" i="9" s="1"/>
  <c r="E249" i="9"/>
  <c r="M248" i="9"/>
  <c r="L248" i="9"/>
  <c r="F248" i="9"/>
  <c r="B248" i="9" s="1"/>
  <c r="E248" i="9"/>
  <c r="M247" i="9"/>
  <c r="L247" i="9"/>
  <c r="F247" i="9" s="1"/>
  <c r="B247" i="9" s="1"/>
  <c r="E247" i="9"/>
  <c r="M246" i="9"/>
  <c r="F246" i="9" s="1"/>
  <c r="L246" i="9"/>
  <c r="E246" i="9"/>
  <c r="B246" i="9"/>
  <c r="M245" i="9"/>
  <c r="L245" i="9"/>
  <c r="F245" i="9" s="1"/>
  <c r="E245" i="9"/>
  <c r="B245" i="9" s="1"/>
  <c r="M244" i="9"/>
  <c r="L244" i="9"/>
  <c r="F244" i="9"/>
  <c r="B244" i="9" s="1"/>
  <c r="E244" i="9"/>
  <c r="M243" i="9"/>
  <c r="L243" i="9"/>
  <c r="F243" i="9" s="1"/>
  <c r="B243" i="9" s="1"/>
  <c r="E243" i="9"/>
  <c r="M242" i="9"/>
  <c r="F242" i="9" s="1"/>
  <c r="B242" i="9" s="1"/>
  <c r="L242" i="9"/>
  <c r="E242" i="9"/>
  <c r="M241" i="9"/>
  <c r="L241" i="9"/>
  <c r="F241" i="9" s="1"/>
  <c r="E241" i="9"/>
  <c r="B241" i="9" s="1"/>
  <c r="M240" i="9"/>
  <c r="L240" i="9"/>
  <c r="F240" i="9"/>
  <c r="B240" i="9" s="1"/>
  <c r="E240" i="9"/>
  <c r="M239" i="9"/>
  <c r="L239" i="9"/>
  <c r="F239" i="9" s="1"/>
  <c r="B239" i="9" s="1"/>
  <c r="E239" i="9"/>
  <c r="M238" i="9"/>
  <c r="F238" i="9" s="1"/>
  <c r="B238" i="9" s="1"/>
  <c r="L238" i="9"/>
  <c r="E238" i="9"/>
  <c r="M237" i="9"/>
  <c r="L237" i="9"/>
  <c r="F237" i="9" s="1"/>
  <c r="E237" i="9"/>
  <c r="M236" i="9"/>
  <c r="L236" i="9"/>
  <c r="F236" i="9"/>
  <c r="B236" i="9" s="1"/>
  <c r="E236" i="9"/>
  <c r="M235" i="9"/>
  <c r="L235" i="9"/>
  <c r="F235" i="9" s="1"/>
  <c r="E235" i="9"/>
  <c r="B235" i="9" s="1"/>
  <c r="M234" i="9"/>
  <c r="F234" i="9" s="1"/>
  <c r="L234" i="9"/>
  <c r="E234" i="9"/>
  <c r="B234" i="9"/>
  <c r="M233" i="9"/>
  <c r="L233" i="9"/>
  <c r="F233" i="9" s="1"/>
  <c r="E233" i="9"/>
  <c r="B233" i="9" s="1"/>
  <c r="M232" i="9"/>
  <c r="L232" i="9"/>
  <c r="F232" i="9"/>
  <c r="B232" i="9" s="1"/>
  <c r="E232" i="9"/>
  <c r="M231" i="9"/>
  <c r="L231" i="9"/>
  <c r="F231" i="9" s="1"/>
  <c r="B231" i="9" s="1"/>
  <c r="E231" i="9"/>
  <c r="M230" i="9"/>
  <c r="F230" i="9" s="1"/>
  <c r="B230" i="9" s="1"/>
  <c r="L230" i="9"/>
  <c r="E230" i="9"/>
  <c r="M229" i="9"/>
  <c r="L229" i="9"/>
  <c r="F229" i="9" s="1"/>
  <c r="E229" i="9"/>
  <c r="B229" i="9" s="1"/>
  <c r="M228" i="9"/>
  <c r="L228" i="9"/>
  <c r="F228" i="9"/>
  <c r="B228" i="9" s="1"/>
  <c r="E228" i="9"/>
  <c r="M227" i="9"/>
  <c r="L227" i="9"/>
  <c r="F227" i="9" s="1"/>
  <c r="B227" i="9" s="1"/>
  <c r="E227" i="9"/>
  <c r="M226" i="9"/>
  <c r="F226" i="9" s="1"/>
  <c r="B226" i="9" s="1"/>
  <c r="L226" i="9"/>
  <c r="E226" i="9"/>
  <c r="M225" i="9"/>
  <c r="L225" i="9"/>
  <c r="F225" i="9" s="1"/>
  <c r="E225" i="9"/>
  <c r="B225" i="9" s="1"/>
  <c r="M224" i="9"/>
  <c r="L224" i="9"/>
  <c r="F224" i="9"/>
  <c r="B224" i="9" s="1"/>
  <c r="E224" i="9"/>
  <c r="M223" i="9"/>
  <c r="L223" i="9"/>
  <c r="E223" i="9"/>
  <c r="M222" i="9"/>
  <c r="F222" i="9" s="1"/>
  <c r="B222" i="9" s="1"/>
  <c r="L222" i="9"/>
  <c r="E222" i="9"/>
  <c r="M221" i="9"/>
  <c r="L221" i="9"/>
  <c r="E221" i="9"/>
  <c r="M220" i="9"/>
  <c r="F220" i="9" s="1"/>
  <c r="B220" i="9" s="1"/>
  <c r="L220" i="9"/>
  <c r="E220" i="9"/>
  <c r="M219" i="9"/>
  <c r="L219" i="9"/>
  <c r="F219" i="9" s="1"/>
  <c r="B219" i="9" s="1"/>
  <c r="E219" i="9"/>
  <c r="M218" i="9"/>
  <c r="F218" i="9" s="1"/>
  <c r="B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F141" i="9"/>
  <c r="H140" i="9"/>
  <c r="E140" i="9" s="1"/>
  <c r="B140" i="9" s="1"/>
  <c r="G140" i="9"/>
  <c r="F140" i="9"/>
  <c r="H139" i="9"/>
  <c r="G139" i="9"/>
  <c r="F139" i="9"/>
  <c r="E139" i="9"/>
  <c r="B139" i="9" s="1"/>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F133" i="9"/>
  <c r="H132" i="9"/>
  <c r="E132" i="9" s="1"/>
  <c r="B132" i="9" s="1"/>
  <c r="G132" i="9"/>
  <c r="F132" i="9"/>
  <c r="H131" i="9"/>
  <c r="G131" i="9"/>
  <c r="F131" i="9"/>
  <c r="E131" i="9"/>
  <c r="B131" i="9" s="1"/>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F125" i="9"/>
  <c r="H124" i="9"/>
  <c r="E124" i="9" s="1"/>
  <c r="B124" i="9" s="1"/>
  <c r="G124" i="9"/>
  <c r="F124" i="9"/>
  <c r="H123" i="9"/>
  <c r="G123" i="9"/>
  <c r="F123" i="9"/>
  <c r="E123" i="9"/>
  <c r="B123" i="9" s="1"/>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G117" i="9"/>
  <c r="F117" i="9"/>
  <c r="H116" i="9"/>
  <c r="E116" i="9" s="1"/>
  <c r="B116" i="9" s="1"/>
  <c r="G116" i="9"/>
  <c r="F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F101" i="9"/>
  <c r="H100" i="9"/>
  <c r="E100" i="9" s="1"/>
  <c r="B100" i="9" s="1"/>
  <c r="G100" i="9"/>
  <c r="F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F93" i="9"/>
  <c r="H92" i="9"/>
  <c r="E92" i="9" s="1"/>
  <c r="B92" i="9" s="1"/>
  <c r="G92" i="9"/>
  <c r="F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E85" i="9" s="1"/>
  <c r="B85" i="9" s="1"/>
  <c r="G85" i="9"/>
  <c r="F85" i="9"/>
  <c r="H84" i="9"/>
  <c r="G84" i="9"/>
  <c r="F84" i="9"/>
  <c r="E84" i="9"/>
  <c r="B84" i="9" s="1"/>
  <c r="H83" i="9"/>
  <c r="G83" i="9"/>
  <c r="E83" i="9" s="1"/>
  <c r="B83" i="9" s="1"/>
  <c r="F83" i="9"/>
  <c r="H82" i="9"/>
  <c r="G82" i="9"/>
  <c r="F82" i="9"/>
  <c r="H81" i="9"/>
  <c r="G81" i="9"/>
  <c r="E81" i="9" s="1"/>
  <c r="B81" i="9" s="1"/>
  <c r="F81" i="9"/>
  <c r="H80" i="9"/>
  <c r="G80" i="9"/>
  <c r="F80" i="9"/>
  <c r="E80" i="9"/>
  <c r="B80" i="9" s="1"/>
  <c r="H79" i="9"/>
  <c r="G79" i="9"/>
  <c r="F79" i="9"/>
  <c r="E79" i="9"/>
  <c r="H78" i="9"/>
  <c r="G78" i="9"/>
  <c r="F78" i="9"/>
  <c r="H77" i="9"/>
  <c r="E77" i="9" s="1"/>
  <c r="B77" i="9" s="1"/>
  <c r="G77" i="9"/>
  <c r="F77" i="9"/>
  <c r="H76" i="9"/>
  <c r="G76" i="9"/>
  <c r="F76" i="9"/>
  <c r="E76" i="9"/>
  <c r="B76" i="9" s="1"/>
  <c r="H75" i="9"/>
  <c r="G75" i="9"/>
  <c r="E75" i="9" s="1"/>
  <c r="B75" i="9" s="1"/>
  <c r="F75" i="9"/>
  <c r="H74" i="9"/>
  <c r="G74" i="9"/>
  <c r="F74" i="9"/>
  <c r="H73" i="9"/>
  <c r="G73" i="9"/>
  <c r="E73" i="9" s="1"/>
  <c r="B73" i="9" s="1"/>
  <c r="F73" i="9"/>
  <c r="H72" i="9"/>
  <c r="G72" i="9"/>
  <c r="F72" i="9"/>
  <c r="E72" i="9"/>
  <c r="B72" i="9" s="1"/>
  <c r="H71" i="9"/>
  <c r="G71" i="9"/>
  <c r="F71" i="9"/>
  <c r="E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E33" i="9" s="1"/>
  <c r="B33" i="9" s="1"/>
  <c r="G33" i="9"/>
  <c r="F33" i="9"/>
  <c r="H32" i="9"/>
  <c r="E32" i="9" s="1"/>
  <c r="G32" i="9"/>
  <c r="F32" i="9"/>
  <c r="H31" i="9"/>
  <c r="G31" i="9"/>
  <c r="E31" i="9" s="1"/>
  <c r="B31" i="9" s="1"/>
  <c r="F31" i="9"/>
  <c r="H30" i="9"/>
  <c r="G30" i="9"/>
  <c r="F30" i="9"/>
  <c r="H29" i="9"/>
  <c r="G29" i="9"/>
  <c r="F29" i="9"/>
  <c r="E29" i="9"/>
  <c r="B29" i="9" s="1"/>
  <c r="H28" i="9"/>
  <c r="E28" i="9" s="1"/>
  <c r="B28" i="9" s="1"/>
  <c r="G28" i="9"/>
  <c r="F28" i="9"/>
  <c r="H27" i="9"/>
  <c r="G27" i="9"/>
  <c r="F27" i="9"/>
  <c r="H26" i="9"/>
  <c r="G26" i="9"/>
  <c r="F26" i="9"/>
  <c r="H25" i="9"/>
  <c r="G25" i="9"/>
  <c r="F25" i="9"/>
  <c r="E25" i="9"/>
  <c r="B25" i="9" s="1"/>
  <c r="H24" i="9"/>
  <c r="E24" i="9" s="1"/>
  <c r="G24" i="9"/>
  <c r="F24" i="9"/>
  <c r="H23" i="9"/>
  <c r="G23" i="9"/>
  <c r="F23" i="9"/>
  <c r="H22" i="9"/>
  <c r="G22" i="9"/>
  <c r="F22" i="9"/>
  <c r="F21" i="9"/>
  <c r="F4" i="9"/>
  <c r="O3" i="9"/>
  <c r="G275" i="9" s="1"/>
  <c r="E275" i="9" s="1"/>
  <c r="B275" i="9" s="1"/>
  <c r="I3" i="9"/>
  <c r="H3" i="9"/>
  <c r="G3" i="9"/>
  <c r="D101" i="8"/>
  <c r="C1576" i="1" s="1"/>
  <c r="D95" i="8"/>
  <c r="D90" i="8"/>
  <c r="D85" i="8"/>
  <c r="D80" i="8"/>
  <c r="D75" i="8"/>
  <c r="D70" i="8"/>
  <c r="D65" i="8"/>
  <c r="D60" i="8"/>
  <c r="D55" i="8"/>
  <c r="D49" i="8" s="1"/>
  <c r="D50" i="8"/>
  <c r="D44" i="8"/>
  <c r="D36" i="8"/>
  <c r="D26" i="8"/>
  <c r="D24" i="8" s="1"/>
  <c r="C1499" i="1" s="1"/>
  <c r="D18" i="8"/>
  <c r="D8" i="8"/>
  <c r="C1483" i="1" s="1"/>
  <c r="E44" i="7"/>
  <c r="D44" i="7"/>
  <c r="E39" i="7"/>
  <c r="D39" i="7"/>
  <c r="D38" i="7" s="1"/>
  <c r="H31" i="3" s="1"/>
  <c r="E38" i="7"/>
  <c r="E30" i="7"/>
  <c r="D30" i="7"/>
  <c r="E23" i="7"/>
  <c r="E22" i="7" s="1"/>
  <c r="I30" i="3"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I28"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G1124" i="1" s="1"/>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F78" i="5" s="1"/>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E12" i="5" s="1"/>
  <c r="D990" i="1"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D580" i="4" s="1"/>
  <c r="F580"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3" i="1" s="1"/>
  <c r="D418" i="4"/>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3" i="1" s="1"/>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H184" i="1" s="1"/>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0" i="1"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D130" i="1" s="1"/>
  <c r="D134"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0" i="1" s="1"/>
  <c r="D74" i="4"/>
  <c r="F73" i="4"/>
  <c r="F72" i="4"/>
  <c r="E71" i="4"/>
  <c r="D71" i="4"/>
  <c r="F71" i="4" s="1"/>
  <c r="F70" i="4"/>
  <c r="F69" i="4"/>
  <c r="F68"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C1523" i="1"/>
  <c r="H1523" i="1" s="1"/>
  <c r="C1522" i="1"/>
  <c r="H1521" i="1"/>
  <c r="C1521" i="1"/>
  <c r="G1521" i="1" s="1"/>
  <c r="H1520" i="1"/>
  <c r="G1520" i="1"/>
  <c r="C1520" i="1"/>
  <c r="C1519" i="1"/>
  <c r="H1519" i="1" s="1"/>
  <c r="C1516" i="1"/>
  <c r="H1516" i="1" s="1"/>
  <c r="H1515" i="1"/>
  <c r="G1515" i="1"/>
  <c r="C1515" i="1"/>
  <c r="H1514" i="1"/>
  <c r="G1514" i="1"/>
  <c r="C1514" i="1"/>
  <c r="C1513" i="1"/>
  <c r="C1512" i="1"/>
  <c r="H1512" i="1" s="1"/>
  <c r="H1511" i="1"/>
  <c r="G1511" i="1"/>
  <c r="C1511" i="1"/>
  <c r="C1510" i="1"/>
  <c r="H1510" i="1" s="1"/>
  <c r="C1509" i="1"/>
  <c r="C1508" i="1"/>
  <c r="H1508" i="1" s="1"/>
  <c r="H1507" i="1"/>
  <c r="G1507" i="1"/>
  <c r="C1507" i="1"/>
  <c r="H1506" i="1"/>
  <c r="G1506" i="1"/>
  <c r="C1506" i="1"/>
  <c r="C1505" i="1"/>
  <c r="C1504" i="1"/>
  <c r="H1504" i="1" s="1"/>
  <c r="G1503" i="1"/>
  <c r="C1503" i="1"/>
  <c r="H1503" i="1" s="1"/>
  <c r="C1502" i="1"/>
  <c r="H1502" i="1" s="1"/>
  <c r="C1500" i="1"/>
  <c r="H1500" i="1" s="1"/>
  <c r="H1498" i="1"/>
  <c r="G1498" i="1"/>
  <c r="C1498" i="1"/>
  <c r="C1497" i="1"/>
  <c r="C1496" i="1"/>
  <c r="H1496" i="1" s="1"/>
  <c r="H1495" i="1"/>
  <c r="C1495" i="1"/>
  <c r="G1495" i="1" s="1"/>
  <c r="H1494" i="1"/>
  <c r="G1494" i="1"/>
  <c r="C1494" i="1"/>
  <c r="C1493" i="1"/>
  <c r="C1492" i="1"/>
  <c r="H1492" i="1" s="1"/>
  <c r="G1491" i="1"/>
  <c r="C1491" i="1"/>
  <c r="H1491" i="1" s="1"/>
  <c r="H1490" i="1"/>
  <c r="G1490" i="1"/>
  <c r="C1490" i="1"/>
  <c r="C1489" i="1"/>
  <c r="C1488" i="1"/>
  <c r="H1488" i="1" s="1"/>
  <c r="H1487" i="1"/>
  <c r="G1487" i="1"/>
  <c r="C1487" i="1"/>
  <c r="C1486" i="1"/>
  <c r="H1486" i="1" s="1"/>
  <c r="C1485" i="1"/>
  <c r="C1484" i="1"/>
  <c r="H1484" i="1" s="1"/>
  <c r="H1482" i="1"/>
  <c r="G1482" i="1"/>
  <c r="C1482" i="1"/>
  <c r="C1480" i="1"/>
  <c r="J1479" i="1"/>
  <c r="D1479" i="1"/>
  <c r="G1479" i="1" s="1"/>
  <c r="C1479" i="1"/>
  <c r="H1479" i="1" s="1"/>
  <c r="H1478" i="1"/>
  <c r="D1478" i="1"/>
  <c r="C1478" i="1"/>
  <c r="G1478" i="1" s="1"/>
  <c r="J1477" i="1"/>
  <c r="D1477" i="1"/>
  <c r="G1477" i="1" s="1"/>
  <c r="C1477" i="1"/>
  <c r="H1477" i="1" s="1"/>
  <c r="H1476" i="1"/>
  <c r="D1476" i="1"/>
  <c r="C1476" i="1"/>
  <c r="G1476" i="1" s="1"/>
  <c r="I1476" i="1" s="1"/>
  <c r="H1475" i="1"/>
  <c r="D1475" i="1"/>
  <c r="C1475" i="1"/>
  <c r="G1475" i="1" s="1"/>
  <c r="D1474" i="1"/>
  <c r="G1474" i="1" s="1"/>
  <c r="C1474" i="1"/>
  <c r="H1473" i="1"/>
  <c r="D1473" i="1"/>
  <c r="C1473" i="1"/>
  <c r="G1473" i="1" s="1"/>
  <c r="D1472" i="1"/>
  <c r="G1472" i="1" s="1"/>
  <c r="C1472" i="1"/>
  <c r="H1471" i="1"/>
  <c r="D1471" i="1"/>
  <c r="C1471" i="1"/>
  <c r="G1471" i="1" s="1"/>
  <c r="I1471" i="1" s="1"/>
  <c r="H1470" i="1"/>
  <c r="D1470" i="1"/>
  <c r="C1470" i="1"/>
  <c r="G1470" i="1" s="1"/>
  <c r="H1469" i="1"/>
  <c r="D1469" i="1"/>
  <c r="C1469" i="1"/>
  <c r="G1469" i="1" s="1"/>
  <c r="D1468" i="1"/>
  <c r="G1468" i="1" s="1"/>
  <c r="C1468" i="1"/>
  <c r="H1467" i="1"/>
  <c r="D1467" i="1"/>
  <c r="C1467" i="1"/>
  <c r="G1467" i="1" s="1"/>
  <c r="I1467" i="1" s="1"/>
  <c r="D1466" i="1"/>
  <c r="G1466" i="1" s="1"/>
  <c r="C1466" i="1"/>
  <c r="H1465" i="1"/>
  <c r="D1465" i="1"/>
  <c r="C1465" i="1"/>
  <c r="G1465" i="1" s="1"/>
  <c r="D1464" i="1"/>
  <c r="G1464" i="1" s="1"/>
  <c r="C1464" i="1"/>
  <c r="H1463" i="1"/>
  <c r="D1463" i="1"/>
  <c r="C1463" i="1"/>
  <c r="G1463" i="1" s="1"/>
  <c r="I1463" i="1" s="1"/>
  <c r="D1462" i="1"/>
  <c r="G1462" i="1" s="1"/>
  <c r="C1462" i="1"/>
  <c r="D1461" i="1"/>
  <c r="G1461" i="1" s="1"/>
  <c r="C1461" i="1"/>
  <c r="H1460" i="1"/>
  <c r="D1460" i="1"/>
  <c r="C1460" i="1"/>
  <c r="G1460" i="1" s="1"/>
  <c r="I1460" i="1" s="1"/>
  <c r="D1459" i="1"/>
  <c r="C1459" i="1"/>
  <c r="H1458" i="1"/>
  <c r="D1458" i="1"/>
  <c r="C1458" i="1"/>
  <c r="G1458" i="1" s="1"/>
  <c r="D1457" i="1"/>
  <c r="C1457" i="1"/>
  <c r="H1456" i="1"/>
  <c r="D1456" i="1"/>
  <c r="C1456" i="1"/>
  <c r="G1456" i="1" s="1"/>
  <c r="I1456" i="1" s="1"/>
  <c r="D1455" i="1"/>
  <c r="C1455" i="1"/>
  <c r="C1454" i="1"/>
  <c r="D1453" i="1"/>
  <c r="C1453" i="1"/>
  <c r="H1452" i="1"/>
  <c r="D1452" i="1"/>
  <c r="C1452" i="1"/>
  <c r="G1452" i="1" s="1"/>
  <c r="D1451" i="1"/>
  <c r="G1451" i="1" s="1"/>
  <c r="C1451" i="1"/>
  <c r="H1450" i="1"/>
  <c r="D1450" i="1"/>
  <c r="C1450" i="1"/>
  <c r="G1450" i="1" s="1"/>
  <c r="I1450" i="1" s="1"/>
  <c r="D1449" i="1"/>
  <c r="G1449" i="1" s="1"/>
  <c r="C1449" i="1"/>
  <c r="H1448" i="1"/>
  <c r="D1448" i="1"/>
  <c r="C1448" i="1"/>
  <c r="G1448" i="1" s="1"/>
  <c r="D1447" i="1"/>
  <c r="G1447" i="1" s="1"/>
  <c r="C1447" i="1"/>
  <c r="H1446" i="1"/>
  <c r="D1446" i="1"/>
  <c r="C1446" i="1"/>
  <c r="G1446" i="1" s="1"/>
  <c r="I1446" i="1" s="1"/>
  <c r="J1445" i="1"/>
  <c r="D1445" i="1"/>
  <c r="C1445" i="1"/>
  <c r="H1444" i="1"/>
  <c r="G1444" i="1"/>
  <c r="I1444" i="1" s="1"/>
  <c r="D1444" i="1"/>
  <c r="C1444" i="1"/>
  <c r="J1444" i="1" s="1"/>
  <c r="D1443" i="1"/>
  <c r="C1443" i="1"/>
  <c r="H1442" i="1"/>
  <c r="G1442" i="1"/>
  <c r="I1442" i="1" s="1"/>
  <c r="D1442" i="1"/>
  <c r="C1442" i="1"/>
  <c r="J1442" i="1" s="1"/>
  <c r="D1441" i="1"/>
  <c r="C1441" i="1"/>
  <c r="H1440" i="1"/>
  <c r="G1440" i="1"/>
  <c r="I1440" i="1" s="1"/>
  <c r="D1440" i="1"/>
  <c r="C1440" i="1"/>
  <c r="J1440" i="1" s="1"/>
  <c r="D1439" i="1"/>
  <c r="C1439" i="1"/>
  <c r="D1438" i="1"/>
  <c r="C1438" i="1"/>
  <c r="D1437" i="1"/>
  <c r="C1437"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D1244" i="1"/>
  <c r="G1244" i="1" s="1"/>
  <c r="C1244" i="1"/>
  <c r="H1244" i="1" s="1"/>
  <c r="G1243" i="1"/>
  <c r="D1243" i="1"/>
  <c r="C1243" i="1"/>
  <c r="H1243" i="1" s="1"/>
  <c r="G1242" i="1"/>
  <c r="D1242" i="1"/>
  <c r="C1242" i="1"/>
  <c r="H1242" i="1" s="1"/>
  <c r="D1241" i="1"/>
  <c r="G1241" i="1" s="1"/>
  <c r="C1241" i="1"/>
  <c r="G1240" i="1"/>
  <c r="D1240" i="1"/>
  <c r="C1240" i="1"/>
  <c r="H1240" i="1" s="1"/>
  <c r="G1239" i="1"/>
  <c r="D1239" i="1"/>
  <c r="C1239" i="1"/>
  <c r="H1239" i="1" s="1"/>
  <c r="G1238" i="1"/>
  <c r="D1238" i="1"/>
  <c r="C1238" i="1"/>
  <c r="H1238" i="1" s="1"/>
  <c r="D1237" i="1"/>
  <c r="G1237" i="1" s="1"/>
  <c r="C1237" i="1"/>
  <c r="C1236" i="1"/>
  <c r="C1235" i="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D1223" i="1"/>
  <c r="G1223" i="1" s="1"/>
  <c r="C1223" i="1"/>
  <c r="D1222" i="1"/>
  <c r="G1221" i="1"/>
  <c r="D1221" i="1"/>
  <c r="C1221" i="1"/>
  <c r="H1221" i="1" s="1"/>
  <c r="G1220" i="1"/>
  <c r="D1220" i="1"/>
  <c r="C1220" i="1"/>
  <c r="H1220" i="1" s="1"/>
  <c r="G1219" i="1"/>
  <c r="D1219" i="1"/>
  <c r="C1219" i="1"/>
  <c r="H1219" i="1" s="1"/>
  <c r="G1218" i="1"/>
  <c r="D1218" i="1"/>
  <c r="C1218" i="1"/>
  <c r="H1218" i="1" s="1"/>
  <c r="D1217" i="1"/>
  <c r="G1217" i="1" s="1"/>
  <c r="C1217" i="1"/>
  <c r="D1216" i="1"/>
  <c r="G1216" i="1" s="1"/>
  <c r="C1216" i="1"/>
  <c r="H1216" i="1" s="1"/>
  <c r="C1215"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D1156" i="1"/>
  <c r="G1156" i="1" s="1"/>
  <c r="C1156" i="1"/>
  <c r="G1155" i="1"/>
  <c r="D1155" i="1"/>
  <c r="C1155" i="1"/>
  <c r="H1155" i="1" s="1"/>
  <c r="D1154" i="1"/>
  <c r="G1154" i="1" s="1"/>
  <c r="C1154" i="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D1064" i="1"/>
  <c r="G1064" i="1" s="1"/>
  <c r="C1064" i="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G1056" i="1" s="1"/>
  <c r="C1056" i="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G1032" i="1"/>
  <c r="D1032" i="1"/>
  <c r="H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G1012" i="1"/>
  <c r="D1012" i="1"/>
  <c r="H1012" i="1" s="1"/>
  <c r="C1012" i="1"/>
  <c r="H1011" i="1"/>
  <c r="G1011" i="1"/>
  <c r="D1011" i="1"/>
  <c r="C1011" i="1"/>
  <c r="H1010" i="1"/>
  <c r="G1010" i="1"/>
  <c r="D1010" i="1"/>
  <c r="C1010" i="1"/>
  <c r="H1009" i="1"/>
  <c r="G1009" i="1"/>
  <c r="D1009" i="1"/>
  <c r="C1009" i="1"/>
  <c r="H1008" i="1"/>
  <c r="D1008" i="1"/>
  <c r="G1008" i="1" s="1"/>
  <c r="C1008" i="1"/>
  <c r="D1007" i="1"/>
  <c r="H1007" i="1" s="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D998" i="1"/>
  <c r="H998" i="1" s="1"/>
  <c r="C998" i="1"/>
  <c r="C997" i="1"/>
  <c r="G996" i="1"/>
  <c r="D996" i="1"/>
  <c r="H996" i="1" s="1"/>
  <c r="C996" i="1"/>
  <c r="H995" i="1"/>
  <c r="G995" i="1"/>
  <c r="D995" i="1"/>
  <c r="C995" i="1"/>
  <c r="H994" i="1"/>
  <c r="G994" i="1"/>
  <c r="D994" i="1"/>
  <c r="C994" i="1"/>
  <c r="G993" i="1"/>
  <c r="D993" i="1"/>
  <c r="H993" i="1" s="1"/>
  <c r="C993" i="1"/>
  <c r="H992" i="1"/>
  <c r="G992" i="1"/>
  <c r="D992" i="1"/>
  <c r="C992" i="1"/>
  <c r="D991" i="1"/>
  <c r="H991" i="1" s="1"/>
  <c r="C991" i="1"/>
  <c r="C990" i="1"/>
  <c r="H989" i="1"/>
  <c r="G989" i="1"/>
  <c r="D989" i="1"/>
  <c r="C989" i="1"/>
  <c r="G988" i="1"/>
  <c r="D988" i="1"/>
  <c r="H988" i="1" s="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C412" i="1"/>
  <c r="D411" i="1"/>
  <c r="H411" i="1" s="1"/>
  <c r="C411" i="1"/>
  <c r="H406" i="1"/>
  <c r="D406" i="1"/>
  <c r="G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D290" i="1"/>
  <c r="G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H190" i="1"/>
  <c r="G190" i="1"/>
  <c r="D190" i="1"/>
  <c r="C190" i="1"/>
  <c r="D189" i="1"/>
  <c r="H189" i="1" s="1"/>
  <c r="C189" i="1"/>
  <c r="D188" i="1"/>
  <c r="H188" i="1" s="1"/>
  <c r="C188" i="1"/>
  <c r="D187" i="1"/>
  <c r="H187" i="1" s="1"/>
  <c r="C187" i="1"/>
  <c r="D186" i="1"/>
  <c r="H186" i="1" s="1"/>
  <c r="C186" i="1"/>
  <c r="H185" i="1"/>
  <c r="G185" i="1"/>
  <c r="D185" i="1"/>
  <c r="C185" i="1"/>
  <c r="C184" i="1"/>
  <c r="H183" i="1"/>
  <c r="G183" i="1"/>
  <c r="D183" i="1"/>
  <c r="C183" i="1"/>
  <c r="D182" i="1"/>
  <c r="H182" i="1" s="1"/>
  <c r="C182" i="1"/>
  <c r="D181" i="1"/>
  <c r="H181" i="1" s="1"/>
  <c r="C181" i="1"/>
  <c r="H180" i="1"/>
  <c r="G180" i="1"/>
  <c r="D180" i="1"/>
  <c r="C180" i="1"/>
  <c r="H179" i="1"/>
  <c r="G179" i="1"/>
  <c r="D179" i="1"/>
  <c r="C179" i="1"/>
  <c r="D178" i="1"/>
  <c r="H178" i="1" s="1"/>
  <c r="C178" i="1"/>
  <c r="D177" i="1"/>
  <c r="H177" i="1" s="1"/>
  <c r="C177" i="1"/>
  <c r="D176" i="1"/>
  <c r="H176" i="1" s="1"/>
  <c r="C176" i="1"/>
  <c r="D175" i="1"/>
  <c r="H175" i="1" s="1"/>
  <c r="C175" i="1"/>
  <c r="D174" i="1"/>
  <c r="H174" i="1" s="1"/>
  <c r="C174" i="1"/>
  <c r="D173" i="1"/>
  <c r="H173" i="1" s="1"/>
  <c r="C173" i="1"/>
  <c r="H172" i="1"/>
  <c r="G172" i="1"/>
  <c r="D172" i="1"/>
  <c r="C172" i="1"/>
  <c r="H171" i="1"/>
  <c r="G171" i="1"/>
  <c r="D171" i="1"/>
  <c r="C171" i="1"/>
  <c r="D170" i="1"/>
  <c r="H170" i="1" s="1"/>
  <c r="C170" i="1"/>
  <c r="H169" i="1"/>
  <c r="G169" i="1"/>
  <c r="D169" i="1"/>
  <c r="C169" i="1"/>
  <c r="D168" i="1"/>
  <c r="H168" i="1" s="1"/>
  <c r="C168" i="1"/>
  <c r="H167" i="1"/>
  <c r="G167" i="1"/>
  <c r="D167" i="1"/>
  <c r="C167" i="1"/>
  <c r="D166" i="1"/>
  <c r="H166" i="1" s="1"/>
  <c r="C166" i="1"/>
  <c r="D165" i="1"/>
  <c r="H165" i="1" s="1"/>
  <c r="C165" i="1"/>
  <c r="H164" i="1"/>
  <c r="G164" i="1"/>
  <c r="D164" i="1"/>
  <c r="C164" i="1"/>
  <c r="D163" i="1"/>
  <c r="H163" i="1" s="1"/>
  <c r="C163" i="1"/>
  <c r="G162" i="1"/>
  <c r="D162" i="1"/>
  <c r="H162" i="1" s="1"/>
  <c r="C162" i="1"/>
  <c r="H161" i="1"/>
  <c r="G161" i="1"/>
  <c r="D161" i="1"/>
  <c r="C161" i="1"/>
  <c r="C160" i="1"/>
  <c r="H158" i="1"/>
  <c r="G158" i="1"/>
  <c r="D158" i="1"/>
  <c r="C158" i="1"/>
  <c r="H157" i="1"/>
  <c r="G157" i="1"/>
  <c r="D157" i="1"/>
  <c r="C157" i="1"/>
  <c r="H156" i="1"/>
  <c r="G156" i="1"/>
  <c r="D156" i="1"/>
  <c r="C156" i="1"/>
  <c r="H155" i="1"/>
  <c r="G155" i="1"/>
  <c r="D155" i="1"/>
  <c r="C155" i="1"/>
  <c r="H154" i="1"/>
  <c r="D154" i="1"/>
  <c r="G154" i="1" s="1"/>
  <c r="C154" i="1"/>
  <c r="H153" i="1"/>
  <c r="G153" i="1"/>
  <c r="D153" i="1"/>
  <c r="C153" i="1"/>
  <c r="H152" i="1"/>
  <c r="G152" i="1"/>
  <c r="D152" i="1"/>
  <c r="C152" i="1"/>
  <c r="H151" i="1"/>
  <c r="G151" i="1"/>
  <c r="D151" i="1"/>
  <c r="C151" i="1"/>
  <c r="D150" i="1"/>
  <c r="H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G131" i="1"/>
  <c r="D131" i="1"/>
  <c r="H131" i="1" s="1"/>
  <c r="C131"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576" i="1" l="1"/>
  <c r="G1576" i="1"/>
  <c r="I36" i="3"/>
  <c r="G1502" i="1"/>
  <c r="G1510" i="1"/>
  <c r="G1499" i="1"/>
  <c r="H1499" i="1"/>
  <c r="C1501" i="1"/>
  <c r="H1501" i="1" s="1"/>
  <c r="G1486" i="1"/>
  <c r="G1483" i="1"/>
  <c r="H1483" i="1"/>
  <c r="D6" i="8"/>
  <c r="C1481" i="1" s="1"/>
  <c r="H1481" i="1" s="1"/>
  <c r="D1454" i="1"/>
  <c r="H1278" i="1"/>
  <c r="H1262" i="1"/>
  <c r="H1241" i="1"/>
  <c r="D1236" i="1"/>
  <c r="G1236" i="1" s="1"/>
  <c r="H1237" i="1"/>
  <c r="F246" i="5"/>
  <c r="H1224" i="1"/>
  <c r="H1223" i="1"/>
  <c r="H1217" i="1"/>
  <c r="H1156" i="1"/>
  <c r="H1154" i="1"/>
  <c r="H1124" i="1"/>
  <c r="H1139" i="1"/>
  <c r="E289" i="9"/>
  <c r="B289" i="9" s="1"/>
  <c r="F146" i="5"/>
  <c r="H1056" i="1"/>
  <c r="H1064" i="1"/>
  <c r="H1030" i="1"/>
  <c r="G1030" i="1"/>
  <c r="G1007" i="1"/>
  <c r="D997" i="1"/>
  <c r="H997" i="1" s="1"/>
  <c r="F19" i="5"/>
  <c r="G998" i="1"/>
  <c r="G991" i="1"/>
  <c r="G990" i="1"/>
  <c r="H990" i="1"/>
  <c r="F12" i="5"/>
  <c r="H986" i="1"/>
  <c r="G986" i="1"/>
  <c r="F8" i="5"/>
  <c r="E7" i="5"/>
  <c r="F215" i="9"/>
  <c r="B215" i="9" s="1"/>
  <c r="E27" i="9"/>
  <c r="B27" i="9" s="1"/>
  <c r="F217" i="9"/>
  <c r="E294" i="9"/>
  <c r="B294" i="9" s="1"/>
  <c r="E286" i="9"/>
  <c r="B286" i="9" s="1"/>
  <c r="E293" i="9"/>
  <c r="B293" i="9" s="1"/>
  <c r="E298" i="9"/>
  <c r="B298" i="9" s="1"/>
  <c r="B217" i="9"/>
  <c r="G632" i="1"/>
  <c r="G631" i="1"/>
  <c r="G404" i="1"/>
  <c r="G411" i="1"/>
  <c r="E23" i="9"/>
  <c r="B23" i="9" s="1"/>
  <c r="G719" i="1"/>
  <c r="G711" i="1"/>
  <c r="G710" i="1"/>
  <c r="G668" i="1"/>
  <c r="G373" i="1"/>
  <c r="H373" i="1"/>
  <c r="E363" i="4"/>
  <c r="D358" i="1" s="1"/>
  <c r="H364" i="1"/>
  <c r="E350" i="4"/>
  <c r="D345" i="1" s="1"/>
  <c r="G413" i="1"/>
  <c r="H413" i="1"/>
  <c r="F418" i="4"/>
  <c r="E644" i="4"/>
  <c r="D638" i="1" s="1"/>
  <c r="D412" i="1"/>
  <c r="E643" i="4"/>
  <c r="D637" i="1" s="1"/>
  <c r="E196" i="4"/>
  <c r="D192" i="1" s="1"/>
  <c r="H191" i="1"/>
  <c r="G189" i="1"/>
  <c r="G188" i="1"/>
  <c r="G187" i="1"/>
  <c r="G184" i="1"/>
  <c r="G186" i="1"/>
  <c r="F223" i="9"/>
  <c r="B223" i="9" s="1"/>
  <c r="E47" i="9"/>
  <c r="B47" i="9" s="1"/>
  <c r="G182" i="1"/>
  <c r="B221" i="9"/>
  <c r="F221" i="9"/>
  <c r="G181" i="1"/>
  <c r="G178" i="1"/>
  <c r="G177" i="1"/>
  <c r="G176" i="1"/>
  <c r="G175" i="1"/>
  <c r="G173" i="1"/>
  <c r="G174" i="1"/>
  <c r="G170" i="1"/>
  <c r="G168" i="1"/>
  <c r="G165" i="1"/>
  <c r="G166" i="1"/>
  <c r="G163" i="1"/>
  <c r="H160" i="1"/>
  <c r="G160" i="1"/>
  <c r="E40" i="9"/>
  <c r="B40" i="9" s="1"/>
  <c r="E152" i="4"/>
  <c r="D148" i="1" s="1"/>
  <c r="H148" i="1" s="1"/>
  <c r="G149" i="1"/>
  <c r="G150" i="1"/>
  <c r="G135" i="1"/>
  <c r="G146" i="1"/>
  <c r="H130" i="1"/>
  <c r="G130" i="1"/>
  <c r="E133" i="4"/>
  <c r="D129" i="1" s="1"/>
  <c r="F134" i="4"/>
  <c r="H70" i="1"/>
  <c r="G70" i="1"/>
  <c r="F74" i="4"/>
  <c r="G64" i="1"/>
  <c r="H64" i="1"/>
  <c r="E50" i="4"/>
  <c r="D46" i="1" s="1"/>
  <c r="E30" i="9"/>
  <c r="B30" i="9" s="1"/>
  <c r="H1437" i="1"/>
  <c r="G1437" i="1"/>
  <c r="H1439" i="1"/>
  <c r="G1439" i="1"/>
  <c r="I1439" i="1" s="1"/>
  <c r="J1439" i="1"/>
  <c r="H1454" i="1"/>
  <c r="G1454" i="1"/>
  <c r="H1457" i="1"/>
  <c r="G1457" i="1"/>
  <c r="I1457" i="1" s="1"/>
  <c r="H1485" i="1"/>
  <c r="G1485" i="1"/>
  <c r="H1489" i="1"/>
  <c r="G1489" i="1"/>
  <c r="H1493" i="1"/>
  <c r="G1493" i="1"/>
  <c r="H1531" i="1"/>
  <c r="G1531" i="1"/>
  <c r="H1547" i="1"/>
  <c r="G1547"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45" i="1"/>
  <c r="G1445" i="1"/>
  <c r="J1447" i="1"/>
  <c r="H1449" i="1"/>
  <c r="J1451" i="1"/>
  <c r="J1457" i="1"/>
  <c r="H1462" i="1"/>
  <c r="J1464" i="1"/>
  <c r="H1466" i="1"/>
  <c r="J1468" i="1"/>
  <c r="J1472" i="1"/>
  <c r="H1474" i="1"/>
  <c r="I1478" i="1"/>
  <c r="I1479" i="1"/>
  <c r="H1527" i="1"/>
  <c r="G1527" i="1"/>
  <c r="H1543" i="1"/>
  <c r="G1543" i="1"/>
  <c r="H1438" i="1"/>
  <c r="G1438" i="1"/>
  <c r="H1443" i="1"/>
  <c r="G1443" i="1"/>
  <c r="I1443" i="1" s="1"/>
  <c r="J1443" i="1"/>
  <c r="I1448" i="1"/>
  <c r="I1449" i="1"/>
  <c r="I1452" i="1"/>
  <c r="H1453" i="1"/>
  <c r="G1453" i="1"/>
  <c r="H1455" i="1"/>
  <c r="G1455" i="1"/>
  <c r="I1455" i="1" s="1"/>
  <c r="I1458" i="1"/>
  <c r="H1459" i="1"/>
  <c r="G1459" i="1"/>
  <c r="I1462" i="1"/>
  <c r="I1465" i="1"/>
  <c r="I1466" i="1"/>
  <c r="I1473" i="1"/>
  <c r="I1474" i="1"/>
  <c r="H1539" i="1"/>
  <c r="G1539"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1" i="1"/>
  <c r="G1441" i="1"/>
  <c r="I1441" i="1" s="1"/>
  <c r="J1441" i="1"/>
  <c r="H1447" i="1"/>
  <c r="I1447" i="1" s="1"/>
  <c r="J1449" i="1"/>
  <c r="H1451" i="1"/>
  <c r="I1451" i="1" s="1"/>
  <c r="J1455" i="1"/>
  <c r="J1459" i="1"/>
  <c r="H1461" i="1"/>
  <c r="J1462" i="1"/>
  <c r="H1464" i="1"/>
  <c r="I1464" i="1" s="1"/>
  <c r="J1466" i="1"/>
  <c r="H1468" i="1"/>
  <c r="I1468" i="1" s="1"/>
  <c r="H1472" i="1"/>
  <c r="I1472" i="1" s="1"/>
  <c r="J1474" i="1"/>
  <c r="I1477" i="1"/>
  <c r="H1497" i="1"/>
  <c r="G1497" i="1"/>
  <c r="H1505" i="1"/>
  <c r="G1505" i="1"/>
  <c r="H1509" i="1"/>
  <c r="G1509" i="1"/>
  <c r="H1513" i="1"/>
  <c r="G1513" i="1"/>
  <c r="H1522" i="1"/>
  <c r="G1522" i="1"/>
  <c r="H1535" i="1"/>
  <c r="G1535" i="1"/>
  <c r="D106" i="4"/>
  <c r="D163" i="4"/>
  <c r="E298" i="4"/>
  <c r="F643" i="4"/>
  <c r="G308" i="9"/>
  <c r="E308" i="9" s="1"/>
  <c r="B308" i="9" s="1"/>
  <c r="F177" i="5"/>
  <c r="E5" i="7"/>
  <c r="G1551" i="1"/>
  <c r="G1555" i="1"/>
  <c r="G1559" i="1"/>
  <c r="G1563" i="1"/>
  <c r="G1567" i="1"/>
  <c r="G1571" i="1"/>
  <c r="G1575" i="1"/>
  <c r="G1579" i="1"/>
  <c r="H27" i="3"/>
  <c r="F114" i="6"/>
  <c r="H29" i="3"/>
  <c r="J1446" i="1"/>
  <c r="J1448" i="1"/>
  <c r="J1450" i="1"/>
  <c r="J1452" i="1"/>
  <c r="J1456" i="1"/>
  <c r="J1458" i="1"/>
  <c r="J1460" i="1"/>
  <c r="J1463" i="1"/>
  <c r="J1465" i="1"/>
  <c r="J1467" i="1"/>
  <c r="J1471" i="1"/>
  <c r="J1473" i="1"/>
  <c r="J1476" i="1"/>
  <c r="J1478" i="1"/>
  <c r="G1480" i="1"/>
  <c r="G1484" i="1"/>
  <c r="G1488" i="1"/>
  <c r="G1492" i="1"/>
  <c r="G1496" i="1"/>
  <c r="G1500" i="1"/>
  <c r="G1504" i="1"/>
  <c r="G1508" i="1"/>
  <c r="G1512" i="1"/>
  <c r="G1516" i="1"/>
  <c r="G1519" i="1"/>
  <c r="G1523" i="1"/>
  <c r="E106" i="4"/>
  <c r="D102" i="1" s="1"/>
  <c r="F164" i="4"/>
  <c r="E163" i="4"/>
  <c r="D159" i="1" s="1"/>
  <c r="F225" i="4"/>
  <c r="D224" i="4"/>
  <c r="E420" i="4"/>
  <c r="E636" i="4" s="1"/>
  <c r="D630" i="1" s="1"/>
  <c r="H1480"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50" i="4"/>
  <c r="D82" i="4"/>
  <c r="F253" i="4"/>
  <c r="D252" i="4"/>
  <c r="F299" i="4"/>
  <c r="F351" i="4"/>
  <c r="D43" i="8"/>
  <c r="C1524" i="1"/>
  <c r="D311" i="4"/>
  <c r="D363" i="4"/>
  <c r="D472" i="4"/>
  <c r="D484" i="4"/>
  <c r="D644" i="4"/>
  <c r="E87" i="5"/>
  <c r="D118" i="5"/>
  <c r="E176" i="5"/>
  <c r="D237" i="5"/>
  <c r="E238" i="5"/>
  <c r="F238" i="5" s="1"/>
  <c r="D245" i="5"/>
  <c r="E258" i="5"/>
  <c r="D1235" i="1" s="1"/>
  <c r="G1235" i="1" s="1"/>
  <c r="E26" i="9"/>
  <c r="B26" i="9" s="1"/>
  <c r="D133" i="4"/>
  <c r="D215" i="4"/>
  <c r="D263" i="4"/>
  <c r="F304" i="4"/>
  <c r="F356" i="4"/>
  <c r="F416" i="4"/>
  <c r="D459" i="4"/>
  <c r="D529" i="4"/>
  <c r="F585" i="4"/>
  <c r="D593" i="4"/>
  <c r="E143" i="9"/>
  <c r="B143" i="9" s="1"/>
  <c r="D7" i="5"/>
  <c r="F45" i="5"/>
  <c r="D69" i="5"/>
  <c r="E291" i="9"/>
  <c r="B291" i="9" s="1"/>
  <c r="F180" i="5"/>
  <c r="F190" i="5"/>
  <c r="D206" i="5"/>
  <c r="F5" i="6"/>
  <c r="D35" i="6"/>
  <c r="D129"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3" i="9"/>
  <c r="E163" i="9" s="1"/>
  <c r="B163" i="9" s="1"/>
  <c r="G187" i="9"/>
  <c r="E187" i="9" s="1"/>
  <c r="B187" i="9" s="1"/>
  <c r="H165" i="9"/>
  <c r="G164" i="9"/>
  <c r="E164" i="9" s="1"/>
  <c r="B164" i="9" s="1"/>
  <c r="G165" i="9"/>
  <c r="E165" i="9" s="1"/>
  <c r="B165" i="9" s="1"/>
  <c r="G161" i="9"/>
  <c r="E161" i="9" s="1"/>
  <c r="B161" i="9" s="1"/>
  <c r="G188" i="9"/>
  <c r="E188" i="9" s="1"/>
  <c r="B188" i="9" s="1"/>
  <c r="G166" i="9"/>
  <c r="E166" i="9" s="1"/>
  <c r="B166" i="9" s="1"/>
  <c r="G162" i="9"/>
  <c r="E162" i="9" s="1"/>
  <c r="B162" i="9" s="1"/>
  <c r="I10" i="9"/>
  <c r="B24" i="9"/>
  <c r="B32" i="9"/>
  <c r="D196" i="4"/>
  <c r="E290" i="9"/>
  <c r="B290" i="9" s="1"/>
  <c r="F94" i="6"/>
  <c r="D42" i="8"/>
  <c r="E22" i="9"/>
  <c r="B22" i="9" s="1"/>
  <c r="E310" i="9"/>
  <c r="B310" i="9" s="1"/>
  <c r="B71" i="9"/>
  <c r="E74" i="9"/>
  <c r="B74" i="9" s="1"/>
  <c r="B79" i="9"/>
  <c r="E82" i="9"/>
  <c r="B82" i="9" s="1"/>
  <c r="E78" i="9"/>
  <c r="B78"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B237" i="9"/>
  <c r="B249" i="9"/>
  <c r="B257" i="9"/>
  <c r="B264" i="9"/>
  <c r="B265" i="9"/>
  <c r="B282" i="9"/>
  <c r="B303" i="9"/>
  <c r="E305" i="9"/>
  <c r="B305" i="9" s="1"/>
  <c r="E309" i="9"/>
  <c r="B309" i="9" s="1"/>
  <c r="F250" i="9"/>
  <c r="B250" i="9" s="1"/>
  <c r="F258" i="9"/>
  <c r="B258" i="9" s="1"/>
  <c r="B263" i="9"/>
  <c r="B271" i="9"/>
  <c r="B287" i="9"/>
  <c r="B295" i="9"/>
  <c r="G1501" i="1" l="1"/>
  <c r="G1481" i="1"/>
  <c r="H1236" i="1"/>
  <c r="G997" i="1"/>
  <c r="I20" i="3"/>
  <c r="D985" i="1"/>
  <c r="E408" i="4"/>
  <c r="D403" i="1" s="1"/>
  <c r="G637" i="1"/>
  <c r="H637" i="1"/>
  <c r="H412" i="1"/>
  <c r="G412" i="1"/>
  <c r="H21" i="9"/>
  <c r="G21" i="9"/>
  <c r="F152" i="4"/>
  <c r="G148" i="1"/>
  <c r="F35" i="6"/>
  <c r="H25" i="3"/>
  <c r="C1329" i="1"/>
  <c r="F7" i="5"/>
  <c r="H20" i="3"/>
  <c r="C985" i="1"/>
  <c r="F529" i="4"/>
  <c r="D528" i="4"/>
  <c r="C523" i="1"/>
  <c r="I22" i="3"/>
  <c r="D1153" i="1"/>
  <c r="F484" i="4"/>
  <c r="C478" i="1"/>
  <c r="F311" i="4"/>
  <c r="C306" i="1"/>
  <c r="F82" i="4"/>
  <c r="C78" i="1"/>
  <c r="F224" i="4"/>
  <c r="C220" i="1"/>
  <c r="I29" i="3"/>
  <c r="D1436" i="1"/>
  <c r="F163" i="4"/>
  <c r="D151" i="4"/>
  <c r="C159" i="1"/>
  <c r="I1459" i="1"/>
  <c r="K1451" i="9"/>
  <c r="G314" i="9"/>
  <c r="E314" i="9" s="1"/>
  <c r="B314" i="9" s="1"/>
  <c r="I34" i="3"/>
  <c r="C1517" i="1"/>
  <c r="E21" i="9"/>
  <c r="F459" i="4"/>
  <c r="C453" i="1"/>
  <c r="F263" i="4"/>
  <c r="C259" i="1"/>
  <c r="H19" i="9"/>
  <c r="E19" i="9" s="1"/>
  <c r="B19" i="9" s="1"/>
  <c r="F245" i="5"/>
  <c r="C1222" i="1"/>
  <c r="F118" i="5"/>
  <c r="C1096" i="1"/>
  <c r="F472" i="4"/>
  <c r="C466" i="1"/>
  <c r="D298" i="4"/>
  <c r="F50" i="4"/>
  <c r="C46" i="1"/>
  <c r="G316" i="9"/>
  <c r="E316" i="9" s="1"/>
  <c r="E151" i="4"/>
  <c r="D141" i="6"/>
  <c r="F106" i="4"/>
  <c r="C102" i="1"/>
  <c r="H1235" i="1"/>
  <c r="F196" i="4"/>
  <c r="C192" i="1"/>
  <c r="G311" i="9"/>
  <c r="E311" i="9" s="1"/>
  <c r="B311" i="9" s="1"/>
  <c r="F206" i="5"/>
  <c r="C1183" i="1"/>
  <c r="F69" i="5"/>
  <c r="D68" i="5"/>
  <c r="D6" i="5" s="1"/>
  <c r="C1047" i="1"/>
  <c r="F593" i="4"/>
  <c r="C587" i="1"/>
  <c r="F215" i="4"/>
  <c r="C211" i="1"/>
  <c r="E237" i="5"/>
  <c r="E175" i="5" s="1"/>
  <c r="D1152" i="1" s="1"/>
  <c r="D1215" i="1"/>
  <c r="E68" i="5"/>
  <c r="D1065" i="1"/>
  <c r="D420" i="4"/>
  <c r="G1524" i="1"/>
  <c r="H1524" i="1"/>
  <c r="F252" i="4"/>
  <c r="C248" i="1"/>
  <c r="D6" i="4"/>
  <c r="E6" i="4"/>
  <c r="F129" i="6"/>
  <c r="C1423" i="1"/>
  <c r="F133" i="4"/>
  <c r="C129" i="1"/>
  <c r="G313" i="9"/>
  <c r="E313" i="9" s="1"/>
  <c r="H23" i="3"/>
  <c r="C1214" i="1"/>
  <c r="F644" i="4"/>
  <c r="C638" i="1"/>
  <c r="F363" i="4"/>
  <c r="C358" i="1"/>
  <c r="C1518" i="1"/>
  <c r="I35" i="3"/>
  <c r="D350" i="4"/>
  <c r="E635" i="4"/>
  <c r="D629" i="1" s="1"/>
  <c r="D414" i="1"/>
  <c r="D176" i="5"/>
  <c r="E407" i="4"/>
  <c r="D402" i="1" s="1"/>
  <c r="D293" i="1"/>
  <c r="F237" i="5" l="1"/>
  <c r="C984" i="1"/>
  <c r="H1518" i="1"/>
  <c r="G1518" i="1"/>
  <c r="D408" i="4"/>
  <c r="F350" i="4"/>
  <c r="C345" i="1"/>
  <c r="D412" i="4"/>
  <c r="F6" i="4"/>
  <c r="H16" i="3"/>
  <c r="C2" i="1"/>
  <c r="G1215" i="1"/>
  <c r="H1215" i="1"/>
  <c r="H587" i="1"/>
  <c r="G587" i="1"/>
  <c r="H102" i="1"/>
  <c r="G102" i="1"/>
  <c r="B316" i="9"/>
  <c r="E315" i="9"/>
  <c r="I10" i="3" s="1"/>
  <c r="H466" i="1"/>
  <c r="G466" i="1"/>
  <c r="H1222" i="1"/>
  <c r="G1222" i="1"/>
  <c r="H1517" i="1"/>
  <c r="G1517" i="1"/>
  <c r="H11" i="3"/>
  <c r="H1436" i="1"/>
  <c r="G1436" i="1"/>
  <c r="G78" i="1"/>
  <c r="H78" i="1"/>
  <c r="H478" i="1"/>
  <c r="G478" i="1"/>
  <c r="H985" i="1"/>
  <c r="G985" i="1"/>
  <c r="H1329" i="1"/>
  <c r="G1329" i="1"/>
  <c r="E412" i="4"/>
  <c r="I16" i="3"/>
  <c r="D2" i="1"/>
  <c r="H22" i="3"/>
  <c r="F176" i="5"/>
  <c r="D175" i="5"/>
  <c r="C1153" i="1"/>
  <c r="H638" i="1"/>
  <c r="G638" i="1"/>
  <c r="H1423" i="1"/>
  <c r="G1423" i="1"/>
  <c r="H248" i="1"/>
  <c r="G248" i="1"/>
  <c r="F420" i="4"/>
  <c r="D635" i="4"/>
  <c r="C414" i="1"/>
  <c r="I23" i="3"/>
  <c r="D1214" i="1"/>
  <c r="H1214" i="1" s="1"/>
  <c r="H1183" i="1"/>
  <c r="G1183" i="1"/>
  <c r="H192" i="1"/>
  <c r="G192" i="1"/>
  <c r="G46" i="1"/>
  <c r="H46" i="1"/>
  <c r="H453" i="1"/>
  <c r="G453" i="1"/>
  <c r="H159" i="1"/>
  <c r="G159" i="1"/>
  <c r="H523" i="1"/>
  <c r="G523" i="1"/>
  <c r="E312" i="9"/>
  <c r="B313" i="9"/>
  <c r="G1065" i="1"/>
  <c r="H1065" i="1"/>
  <c r="H211" i="1"/>
  <c r="G211" i="1"/>
  <c r="H1047" i="1"/>
  <c r="G1047" i="1"/>
  <c r="F141" i="6"/>
  <c r="H28" i="3"/>
  <c r="C1435" i="1"/>
  <c r="G318" i="9"/>
  <c r="E318" i="9" s="1"/>
  <c r="H1096" i="1"/>
  <c r="G1096" i="1"/>
  <c r="H17" i="3"/>
  <c r="D289" i="4"/>
  <c r="F151" i="4"/>
  <c r="C147" i="1"/>
  <c r="H220" i="1"/>
  <c r="G220" i="1"/>
  <c r="H306" i="1"/>
  <c r="G306" i="1"/>
  <c r="D636" i="4"/>
  <c r="F528" i="4"/>
  <c r="C522" i="1"/>
  <c r="H358" i="1"/>
  <c r="G358" i="1"/>
  <c r="H129" i="1"/>
  <c r="G129" i="1"/>
  <c r="I21" i="3"/>
  <c r="D1046" i="1"/>
  <c r="E6" i="5"/>
  <c r="F6" i="5" s="1"/>
  <c r="H21" i="3"/>
  <c r="F68" i="5"/>
  <c r="C1046" i="1"/>
  <c r="E289" i="4"/>
  <c r="E290" i="4" s="1"/>
  <c r="D286" i="1" s="1"/>
  <c r="I17" i="3"/>
  <c r="D147" i="1"/>
  <c r="D407" i="4"/>
  <c r="F298" i="4"/>
  <c r="C293" i="1"/>
  <c r="H259" i="1"/>
  <c r="G259" i="1"/>
  <c r="B21" i="9"/>
  <c r="H414" i="1" l="1"/>
  <c r="G414" i="1"/>
  <c r="H293" i="1"/>
  <c r="G293" i="1"/>
  <c r="H522" i="1"/>
  <c r="G522" i="1"/>
  <c r="F635" i="4"/>
  <c r="C629" i="1"/>
  <c r="H1153" i="1"/>
  <c r="G1153" i="1"/>
  <c r="G1214" i="1"/>
  <c r="H2" i="1"/>
  <c r="G2" i="1"/>
  <c r="D639" i="4"/>
  <c r="D414" i="4"/>
  <c r="F412" i="4"/>
  <c r="C407" i="1"/>
  <c r="F408" i="4"/>
  <c r="C403" i="1"/>
  <c r="H147" i="1"/>
  <c r="G147" i="1"/>
  <c r="E413" i="4"/>
  <c r="E414" i="4" s="1"/>
  <c r="D409" i="1" s="1"/>
  <c r="E291" i="4"/>
  <c r="D287" i="1" s="1"/>
  <c r="D285" i="1"/>
  <c r="H278" i="9"/>
  <c r="D984" i="1"/>
  <c r="G984" i="1" s="1"/>
  <c r="D291" i="4"/>
  <c r="F289" i="4"/>
  <c r="D413" i="4"/>
  <c r="C285" i="1"/>
  <c r="E317" i="9"/>
  <c r="B318" i="9"/>
  <c r="F175" i="5"/>
  <c r="C1152" i="1"/>
  <c r="N3" i="9"/>
  <c r="I11" i="3"/>
  <c r="D290" i="4"/>
  <c r="G278" i="9"/>
  <c r="F407" i="4"/>
  <c r="C402" i="1"/>
  <c r="H1046" i="1"/>
  <c r="G1046" i="1"/>
  <c r="F636" i="4"/>
  <c r="C630" i="1"/>
  <c r="H1435" i="1"/>
  <c r="G1435" i="1"/>
  <c r="E639" i="4"/>
  <c r="D407" i="1"/>
  <c r="H9" i="3"/>
  <c r="H345" i="1"/>
  <c r="G345" i="1"/>
  <c r="G285" i="9"/>
  <c r="E285" i="9" s="1"/>
  <c r="B285" i="9" s="1"/>
  <c r="E278" i="9" l="1"/>
  <c r="B278" i="9" s="1"/>
  <c r="H984" i="1"/>
  <c r="K3" i="9"/>
  <c r="I9" i="3"/>
  <c r="H629" i="1"/>
  <c r="G629" i="1"/>
  <c r="H8" i="3"/>
  <c r="D633" i="1"/>
  <c r="E277" i="9"/>
  <c r="F291" i="4"/>
  <c r="C287" i="1"/>
  <c r="H403" i="1"/>
  <c r="G403" i="1"/>
  <c r="F414" i="4"/>
  <c r="C409" i="1"/>
  <c r="H1152" i="1"/>
  <c r="G1152" i="1"/>
  <c r="H285" i="1"/>
  <c r="G285" i="1"/>
  <c r="E640" i="4"/>
  <c r="E415" i="4"/>
  <c r="D410" i="1" s="1"/>
  <c r="D408" i="1"/>
  <c r="F639" i="4"/>
  <c r="C633" i="1"/>
  <c r="H630" i="1"/>
  <c r="G630" i="1"/>
  <c r="H402" i="1"/>
  <c r="G402" i="1"/>
  <c r="F290" i="4"/>
  <c r="C286" i="1"/>
  <c r="D640" i="4"/>
  <c r="D415" i="4"/>
  <c r="F413" i="4"/>
  <c r="C408" i="1"/>
  <c r="H407" i="1"/>
  <c r="G407" i="1"/>
  <c r="D642" i="4" l="1"/>
  <c r="F640" i="4"/>
  <c r="C634" i="1"/>
  <c r="D641" i="4"/>
  <c r="H409" i="1"/>
  <c r="G409" i="1"/>
  <c r="H287" i="1"/>
  <c r="G287" i="1"/>
  <c r="E642" i="4"/>
  <c r="D634" i="1"/>
  <c r="H408" i="1"/>
  <c r="G408" i="1"/>
  <c r="H286" i="1"/>
  <c r="G286" i="1"/>
  <c r="F415" i="4"/>
  <c r="C410" i="1"/>
  <c r="H633" i="1"/>
  <c r="G633" i="1"/>
  <c r="E641" i="4"/>
  <c r="M3" i="9"/>
  <c r="I8" i="3"/>
  <c r="E645" i="4" l="1"/>
  <c r="D635" i="1"/>
  <c r="D645" i="4"/>
  <c r="F641" i="4"/>
  <c r="C635" i="1"/>
  <c r="H634" i="1"/>
  <c r="G634" i="1"/>
  <c r="H410" i="1"/>
  <c r="G410" i="1"/>
  <c r="E646" i="4"/>
  <c r="D636" i="1"/>
  <c r="D646" i="4"/>
  <c r="F642" i="4"/>
  <c r="C636" i="1"/>
  <c r="G276" i="9" l="1"/>
  <c r="E276" i="9" s="1"/>
  <c r="B276" i="9" s="1"/>
  <c r="H636" i="1"/>
  <c r="G636" i="1"/>
  <c r="H18" i="3"/>
  <c r="F645" i="4"/>
  <c r="C639" i="1"/>
  <c r="I19" i="3"/>
  <c r="D640" i="1"/>
  <c r="H19" i="3"/>
  <c r="F646" i="4"/>
  <c r="C640" i="1"/>
  <c r="H635" i="1"/>
  <c r="G635" i="1"/>
  <c r="I18" i="3"/>
  <c r="D639" i="1"/>
  <c r="H7" i="3" l="1"/>
  <c r="J3" i="9" s="1"/>
  <c r="H640" i="1"/>
  <c r="G640" i="1"/>
  <c r="H639" i="1"/>
  <c r="G639" i="1"/>
  <c r="G274" i="9" l="1"/>
  <c r="M272" i="9"/>
  <c r="L272" i="9"/>
  <c r="H274" i="9"/>
  <c r="H18" i="9"/>
  <c r="G18" i="9"/>
  <c r="J8" i="9"/>
  <c r="G15" i="9"/>
  <c r="J17" i="9"/>
  <c r="I9" i="9"/>
  <c r="H16" i="9"/>
  <c r="J5" i="9"/>
  <c r="L16" i="9"/>
  <c r="I7" i="9"/>
  <c r="K13" i="9"/>
  <c r="J7" i="9"/>
  <c r="I12" i="9"/>
  <c r="K10" i="9"/>
  <c r="G16" i="9"/>
  <c r="H15" i="9"/>
  <c r="K6" i="9"/>
  <c r="I17" i="9"/>
  <c r="I13" i="9"/>
  <c r="I5" i="9"/>
  <c r="K11" i="9"/>
  <c r="I6" i="9"/>
  <c r="K12" i="9"/>
  <c r="G17" i="9"/>
  <c r="K9" i="9"/>
  <c r="L15" i="9"/>
  <c r="I8" i="9"/>
  <c r="M15" i="9"/>
  <c r="J9" i="9"/>
  <c r="J6" i="9"/>
  <c r="H17" i="9"/>
  <c r="J11" i="9"/>
  <c r="K7" i="9"/>
  <c r="J12" i="9"/>
  <c r="K8" i="9"/>
  <c r="J13" i="9"/>
  <c r="K5" i="9"/>
  <c r="J10" i="9"/>
  <c r="M16" i="9"/>
  <c r="I11" i="9"/>
  <c r="E10" i="9" l="1"/>
  <c r="B10" i="9" s="1"/>
  <c r="E16" i="9"/>
  <c r="F272" i="9"/>
  <c r="B272" i="9" s="1"/>
  <c r="E11" i="9"/>
  <c r="B11" i="9" s="1"/>
  <c r="E5" i="9"/>
  <c r="B5" i="9" s="1"/>
  <c r="E17" i="9"/>
  <c r="B17" i="9" s="1"/>
  <c r="E18" i="9"/>
  <c r="B18" i="9" s="1"/>
  <c r="E13" i="9"/>
  <c r="B13" i="9" s="1"/>
  <c r="F20" i="9"/>
  <c r="E8" i="9"/>
  <c r="B8" i="9" s="1"/>
  <c r="F15" i="9"/>
  <c r="E7" i="9"/>
  <c r="B7" i="9" s="1"/>
  <c r="E9" i="9"/>
  <c r="B9" i="9" s="1"/>
  <c r="E15" i="9"/>
  <c r="E6" i="9"/>
  <c r="B6" i="9" s="1"/>
  <c r="E12" i="9"/>
  <c r="B12" i="9" s="1"/>
  <c r="F16" i="9"/>
  <c r="E274" i="9"/>
  <c r="B16" i="9" l="1"/>
  <c r="F14" i="9"/>
  <c r="F3" i="9" s="1"/>
  <c r="B274" i="9"/>
  <c r="E20" i="9"/>
  <c r="I7" i="3" s="1"/>
  <c r="E14" i="9"/>
  <c r="B1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<sst xmlns="http://schemas.openxmlformats.org/spreadsheetml/2006/main" count="4374" uniqueCount="3427">
  <si>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</si>
  <si>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</si>
  <si>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</si>
  <si>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</si>
  <si>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</si>
  <si>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</si>
  <si>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</si>
  <si>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</si>
  <si>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</si>
  <si>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</si>
  <si>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</si>
  <si>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</si>
  <si>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</si>
  <si>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</si>
  <si>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</si>
  <si>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</si>
  <si>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</si>
  <si>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</si>
  <si>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</si>
  <si>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</si>
  <si>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</si>
  <si>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</si>
  <si>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</si>
  <si>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</si>
  <si>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</si>
  <si>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</si>
  <si>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</si>
  <si>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</si>
  <si>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</si>
  <si>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</si>
  <si>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</si>
  <si>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VIDRA - AGENCIJA ZA REGIONALNI RAZVOJ VIROVITIČKO-PODRAVSKE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</si>
  <si>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</si>
  <si>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</si>
  <si>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</si>
  <si>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</si>
  <si>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</si>
  <si>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</si>
  <si>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</si>
  <si>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</si>
  <si>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</si>
  <si>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</si>
  <si>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</si>
  <si>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</si>
  <si>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</si>
  <si>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</si>
  <si>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</si>
  <si>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</si>
  <si>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</si>
  <si>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43896 - VIDRA - AGENCIJA ZA REGIONALNI RAZVOJ VIROVITIČKO-PODRAVSKE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</si>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</sst>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771843.59000000008</v>
      </c>
      <c r="D2" s="6">
        <f>'PR-RAS'!E6</f>
        <v>997213.69000000006</v>
      </c>
      <c r="E2" s="6">
        <v>0</v>
      </c>
      <c r="F2" s="6">
        <v>0</v>
      </c>
      <c r="G2" s="7">
        <f t="shared" ref="G2:G264" si="0">(B2/1000)*(C2*1+D2*2)</f>
        <v>2766.2709700000005</v>
      </c>
      <c r="H2" s="7">
        <f t="shared" ref="H2:H264" si="1">ABS(C2-ROUND(C2,0))+ABS(D2-ROUND(D2,0))</f>
        <v>0.719999999855645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471961.59</v>
      </c>
      <c r="D46" s="1">
        <f>'PR-RAS'!E50</f>
        <v>593358.97000000009</v>
      </c>
      <c r="E46" s="1">
        <v>0</v>
      </c>
      <c r="F46" s="1">
        <v>0</v>
      </c>
      <c r="G46" s="2">
        <f t="shared" si="0"/>
        <v>74640.578850000005</v>
      </c>
      <c r="H46" s="2">
        <f t="shared" si="1"/>
        <v>0.43999999988591298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64278.93</v>
      </c>
      <c r="E64" s="1">
        <v>0</v>
      </c>
      <c r="F64" s="1">
        <v>0</v>
      </c>
      <c r="G64" s="2">
        <f t="shared" si="0"/>
        <v>8099.1451800000004</v>
      </c>
      <c r="H64" s="2">
        <f t="shared" si="1"/>
        <v>6.9999999999708962E-2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64278.93</v>
      </c>
      <c r="E65" s="1">
        <v>0</v>
      </c>
      <c r="F65" s="1">
        <v>0</v>
      </c>
      <c r="G65" s="2">
        <f t="shared" si="0"/>
        <v>8227.7030400000003</v>
      </c>
      <c r="H65" s="2">
        <f t="shared" si="1"/>
        <v>6.9999999999708962E-2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471961.59</v>
      </c>
      <c r="D70" s="1">
        <f>'PR-RAS'!E74</f>
        <v>529080.04</v>
      </c>
      <c r="E70" s="1">
        <v>0</v>
      </c>
      <c r="F70" s="1">
        <v>0</v>
      </c>
      <c r="G70" s="2">
        <f t="shared" si="0"/>
        <v>105578.39523000002</v>
      </c>
      <c r="H70" s="2">
        <f t="shared" si="1"/>
        <v>0.45000000001164153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471961.59</v>
      </c>
      <c r="D71" s="1">
        <f>'PR-RAS'!E75</f>
        <v>529080.04</v>
      </c>
      <c r="E71" s="1">
        <v>0</v>
      </c>
      <c r="F71" s="1">
        <v>0</v>
      </c>
      <c r="G71" s="2">
        <f t="shared" si="0"/>
        <v>107108.51690000002</v>
      </c>
      <c r="H71" s="2">
        <f t="shared" si="1"/>
        <v>0.45000000001164153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2552.84</v>
      </c>
      <c r="D102" s="1">
        <f>'PR-RAS'!E106</f>
        <v>0</v>
      </c>
      <c r="E102" s="1">
        <v>0</v>
      </c>
      <c r="F102" s="1">
        <v>0</v>
      </c>
      <c r="G102" s="2">
        <f t="shared" si="0"/>
        <v>257.83684000000005</v>
      </c>
      <c r="H102" s="2">
        <f t="shared" si="1"/>
        <v>0.15999999999985448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2552.84</v>
      </c>
      <c r="D108" s="1">
        <f>'PR-RAS'!E112</f>
        <v>0</v>
      </c>
      <c r="E108" s="1">
        <v>0</v>
      </c>
      <c r="F108" s="1">
        <v>0</v>
      </c>
      <c r="G108" s="2">
        <f t="shared" si="0"/>
        <v>273.15388000000002</v>
      </c>
      <c r="H108" s="2">
        <f t="shared" si="1"/>
        <v>0.15999999999985448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2552.84</v>
      </c>
      <c r="D113" s="1">
        <f>'PR-RAS'!E117</f>
        <v>0</v>
      </c>
      <c r="E113" s="1">
        <v>0</v>
      </c>
      <c r="F113" s="1">
        <v>0</v>
      </c>
      <c r="G113" s="2">
        <f t="shared" si="0"/>
        <v>285.91808000000003</v>
      </c>
      <c r="H113" s="2">
        <f t="shared" si="1"/>
        <v>0.15999999999985448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297329.15999999997</v>
      </c>
      <c r="D129" s="1">
        <f>'PR-RAS'!E133</f>
        <v>402307.51</v>
      </c>
      <c r="E129" s="1">
        <v>0</v>
      </c>
      <c r="F129" s="1">
        <v>0</v>
      </c>
      <c r="G129" s="2">
        <f t="shared" si="0"/>
        <v>141048.85503999999</v>
      </c>
      <c r="H129" s="2">
        <f t="shared" si="1"/>
        <v>0.6499999999650754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297329.15999999997</v>
      </c>
      <c r="D130" s="1">
        <f>'PR-RAS'!E134</f>
        <v>402307.51</v>
      </c>
      <c r="E130" s="1">
        <v>0</v>
      </c>
      <c r="F130" s="1">
        <v>0</v>
      </c>
      <c r="G130" s="2">
        <f t="shared" si="0"/>
        <v>142150.79921999999</v>
      </c>
      <c r="H130" s="2">
        <f t="shared" si="1"/>
        <v>0.6499999999650754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297329.15999999997</v>
      </c>
      <c r="D131" s="1">
        <f>'PR-RAS'!E135</f>
        <v>402307.51</v>
      </c>
      <c r="E131" s="1">
        <v>0</v>
      </c>
      <c r="F131" s="1">
        <v>0</v>
      </c>
      <c r="G131" s="2">
        <f t="shared" si="0"/>
        <v>143252.74340000001</v>
      </c>
      <c r="H131" s="2">
        <f t="shared" si="1"/>
        <v>0.6499999999650754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1547.21</v>
      </c>
      <c r="E135" s="1">
        <v>0</v>
      </c>
      <c r="F135" s="1">
        <v>0</v>
      </c>
      <c r="G135" s="2">
        <f t="shared" si="0"/>
        <v>414.65228000000002</v>
      </c>
      <c r="H135" s="2">
        <f t="shared" si="1"/>
        <v>0.21000000000003638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1547.21</v>
      </c>
      <c r="E146" s="1">
        <v>0</v>
      </c>
      <c r="F146" s="1">
        <v>0</v>
      </c>
      <c r="G146" s="2">
        <f t="shared" si="0"/>
        <v>448.6909</v>
      </c>
      <c r="H146" s="2">
        <f t="shared" si="1"/>
        <v>0.21000000000003638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800798.4700000002</v>
      </c>
      <c r="D147" s="1">
        <f>'PR-RAS'!E151</f>
        <v>899098.04</v>
      </c>
      <c r="E147" s="1">
        <v>0</v>
      </c>
      <c r="F147" s="1">
        <v>0</v>
      </c>
      <c r="G147" s="2">
        <f t="shared" si="0"/>
        <v>379453.20430000004</v>
      </c>
      <c r="H147" s="2">
        <f t="shared" si="1"/>
        <v>0.51000000024214387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659554.99000000011</v>
      </c>
      <c r="D148" s="1">
        <f>'PR-RAS'!E152</f>
        <v>740336.59</v>
      </c>
      <c r="E148" s="1">
        <v>0</v>
      </c>
      <c r="F148" s="1">
        <v>0</v>
      </c>
      <c r="G148" s="2">
        <f t="shared" si="0"/>
        <v>314613.54098999995</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542762.33000000007</v>
      </c>
      <c r="D149" s="1">
        <f>'PR-RAS'!E153</f>
        <v>592860.22</v>
      </c>
      <c r="E149" s="1">
        <v>0</v>
      </c>
      <c r="F149" s="1">
        <v>0</v>
      </c>
      <c r="G149" s="2">
        <f t="shared" si="0"/>
        <v>255815.44996</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523581.65</v>
      </c>
      <c r="D150" s="1">
        <f>'PR-RAS'!E154</f>
        <v>567060.22</v>
      </c>
      <c r="E150" s="1">
        <v>0</v>
      </c>
      <c r="F150" s="1">
        <v>0</v>
      </c>
      <c r="G150" s="2">
        <f t="shared" si="0"/>
        <v>246997.61140999995</v>
      </c>
      <c r="H150" s="2">
        <f t="shared" si="1"/>
        <v>0.56999999994877726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19180.68</v>
      </c>
      <c r="D151" s="1">
        <f>'PR-RAS'!E155</f>
        <v>25800</v>
      </c>
      <c r="E151" s="1">
        <v>0</v>
      </c>
      <c r="F151" s="1">
        <v>0</v>
      </c>
      <c r="G151" s="2">
        <f t="shared" si="0"/>
        <v>10617.101999999999</v>
      </c>
      <c r="H151" s="2">
        <f t="shared" si="1"/>
        <v>0.31999999999970896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43630.36</v>
      </c>
      <c r="D154" s="1">
        <f>'PR-RAS'!E158</f>
        <v>70190.12</v>
      </c>
      <c r="E154" s="1">
        <v>0</v>
      </c>
      <c r="F154" s="1">
        <v>0</v>
      </c>
      <c r="G154" s="2">
        <f t="shared" si="0"/>
        <v>28153.621799999997</v>
      </c>
      <c r="H154" s="2">
        <f t="shared" si="1"/>
        <v>0.47999999999592546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73162.3</v>
      </c>
      <c r="D155" s="1">
        <f>'PR-RAS'!E159</f>
        <v>77286.25</v>
      </c>
      <c r="E155" s="1">
        <v>0</v>
      </c>
      <c r="F155" s="1">
        <v>0</v>
      </c>
      <c r="G155" s="2">
        <f t="shared" si="0"/>
        <v>35071.159199999995</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2967.55</v>
      </c>
      <c r="D156" s="1">
        <f>'PR-RAS'!E160</f>
        <v>0</v>
      </c>
      <c r="E156" s="1">
        <v>0</v>
      </c>
      <c r="F156" s="1">
        <v>0</v>
      </c>
      <c r="G156" s="2">
        <f t="shared" si="0"/>
        <v>459.97025000000002</v>
      </c>
      <c r="H156" s="2">
        <f t="shared" si="1"/>
        <v>0.4499999999998181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70194.75</v>
      </c>
      <c r="D157" s="1">
        <f>'PR-RAS'!E161</f>
        <v>77286.25</v>
      </c>
      <c r="E157" s="1">
        <v>0</v>
      </c>
      <c r="F157" s="1">
        <v>0</v>
      </c>
      <c r="G157" s="2">
        <f t="shared" si="0"/>
        <v>35063.690999999999</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141159.55000000002</v>
      </c>
      <c r="D159" s="1">
        <f>'PR-RAS'!E163</f>
        <v>158741.26999999999</v>
      </c>
      <c r="E159" s="1">
        <v>0</v>
      </c>
      <c r="F159" s="1">
        <v>0</v>
      </c>
      <c r="G159" s="2">
        <f t="shared" si="0"/>
        <v>72465.450219999999</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39804.43</v>
      </c>
      <c r="D160" s="1">
        <f>'PR-RAS'!E164</f>
        <v>33820.28</v>
      </c>
      <c r="E160" s="1">
        <v>0</v>
      </c>
      <c r="F160" s="1">
        <v>0</v>
      </c>
      <c r="G160" s="2">
        <f t="shared" si="0"/>
        <v>17083.753409999998</v>
      </c>
      <c r="H160" s="2">
        <f t="shared" si="1"/>
        <v>0.70999999999912689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12270.09</v>
      </c>
      <c r="D161" s="1">
        <f>'PR-RAS'!E165</f>
        <v>11391.27</v>
      </c>
      <c r="E161" s="1">
        <v>0</v>
      </c>
      <c r="F161" s="1">
        <v>0</v>
      </c>
      <c r="G161" s="2">
        <f t="shared" si="0"/>
        <v>5608.4208000000008</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24283.96</v>
      </c>
      <c r="D162" s="1">
        <f>'PR-RAS'!E166</f>
        <v>17711</v>
      </c>
      <c r="E162" s="1">
        <v>0</v>
      </c>
      <c r="F162" s="1">
        <v>0</v>
      </c>
      <c r="G162" s="2">
        <f t="shared" si="0"/>
        <v>9612.6595600000001</v>
      </c>
      <c r="H162" s="2">
        <f t="shared" si="1"/>
        <v>4.0000000000873115E-2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3250.38</v>
      </c>
      <c r="D163" s="1">
        <f>'PR-RAS'!E167</f>
        <v>4718.01</v>
      </c>
      <c r="E163" s="1">
        <v>0</v>
      </c>
      <c r="F163" s="1">
        <v>0</v>
      </c>
      <c r="G163" s="2">
        <f t="shared" si="0"/>
        <v>2055.1968000000002</v>
      </c>
      <c r="H163" s="2">
        <f t="shared" si="1"/>
        <v>0.39000000000032742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15295.59</v>
      </c>
      <c r="D165" s="1">
        <f>'PR-RAS'!E169</f>
        <v>13681.400000000001</v>
      </c>
      <c r="E165" s="1">
        <v>0</v>
      </c>
      <c r="F165" s="1">
        <v>0</v>
      </c>
      <c r="G165" s="2">
        <f t="shared" si="0"/>
        <v>6995.9759599999998</v>
      </c>
      <c r="H165" s="2">
        <f t="shared" si="1"/>
        <v>0.81000000000130967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4878.82</v>
      </c>
      <c r="D166" s="1">
        <f>'PR-RAS'!E170</f>
        <v>2945.83</v>
      </c>
      <c r="E166" s="1">
        <v>0</v>
      </c>
      <c r="F166" s="1">
        <v>0</v>
      </c>
      <c r="G166" s="2">
        <f t="shared" si="0"/>
        <v>1777.1292000000001</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10219.4</v>
      </c>
      <c r="D168" s="1">
        <f>'PR-RAS'!E172</f>
        <v>9785.0300000000007</v>
      </c>
      <c r="E168" s="1">
        <v>0</v>
      </c>
      <c r="F168" s="1">
        <v>0</v>
      </c>
      <c r="G168" s="2">
        <f t="shared" si="0"/>
        <v>4974.8398200000001</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197.37</v>
      </c>
      <c r="D170" s="1">
        <f>'PR-RAS'!E174</f>
        <v>950.54</v>
      </c>
      <c r="E170" s="1">
        <v>0</v>
      </c>
      <c r="F170" s="1">
        <v>0</v>
      </c>
      <c r="G170" s="2">
        <f t="shared" si="0"/>
        <v>354.63805000000002</v>
      </c>
      <c r="H170" s="2">
        <f t="shared" si="1"/>
        <v>0.83000000000004093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76864.960000000006</v>
      </c>
      <c r="D173" s="1">
        <f>'PR-RAS'!E177</f>
        <v>101428.95999999999</v>
      </c>
      <c r="E173" s="1">
        <v>0</v>
      </c>
      <c r="F173" s="1">
        <v>0</v>
      </c>
      <c r="G173" s="2">
        <f t="shared" si="0"/>
        <v>48112.335359999997</v>
      </c>
      <c r="H173" s="2">
        <f t="shared" si="1"/>
        <v>8.000000000174623E-2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9169.91</v>
      </c>
      <c r="D174" s="1">
        <f>'PR-RAS'!E178</f>
        <v>8754.4</v>
      </c>
      <c r="E174" s="1">
        <v>0</v>
      </c>
      <c r="F174" s="1">
        <v>0</v>
      </c>
      <c r="G174" s="2">
        <f t="shared" si="0"/>
        <v>4615.4168299999992</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15133.29</v>
      </c>
      <c r="D175" s="1">
        <f>'PR-RAS'!E179</f>
        <v>56130.45</v>
      </c>
      <c r="E175" s="1">
        <v>0</v>
      </c>
      <c r="F175" s="1">
        <v>0</v>
      </c>
      <c r="G175" s="2">
        <f t="shared" si="0"/>
        <v>22166.589059999998</v>
      </c>
      <c r="H175" s="2">
        <f t="shared" si="1"/>
        <v>0.73999999999796273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6889.04</v>
      </c>
      <c r="D176" s="1">
        <f>'PR-RAS'!E180</f>
        <v>4752.96</v>
      </c>
      <c r="E176" s="1">
        <v>0</v>
      </c>
      <c r="F176" s="1">
        <v>0</v>
      </c>
      <c r="G176" s="2">
        <f t="shared" si="0"/>
        <v>2869.1179999999995</v>
      </c>
      <c r="H176" s="2">
        <f t="shared" si="1"/>
        <v>7.999999999992724E-2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1003.91</v>
      </c>
      <c r="D177" s="1">
        <f>'PR-RAS'!E181</f>
        <v>3415.43</v>
      </c>
      <c r="E177" s="1">
        <v>0</v>
      </c>
      <c r="F177" s="1">
        <v>0</v>
      </c>
      <c r="G177" s="2">
        <f t="shared" si="0"/>
        <v>1378.9195199999999</v>
      </c>
      <c r="H177" s="2">
        <f t="shared" si="1"/>
        <v>0.51999999999986812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26652.67</v>
      </c>
      <c r="D178" s="1">
        <f>'PR-RAS'!E182</f>
        <v>7092.67</v>
      </c>
      <c r="E178" s="1">
        <v>0</v>
      </c>
      <c r="F178" s="1">
        <v>0</v>
      </c>
      <c r="G178" s="2">
        <f t="shared" si="0"/>
        <v>7228.327769999999</v>
      </c>
      <c r="H178" s="2">
        <f t="shared" si="1"/>
        <v>0.66000000000167347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6418.47</v>
      </c>
      <c r="D180" s="1">
        <f>'PR-RAS'!E184</f>
        <v>0</v>
      </c>
      <c r="E180" s="1">
        <v>0</v>
      </c>
      <c r="F180" s="1">
        <v>0</v>
      </c>
      <c r="G180" s="2">
        <f t="shared" si="0"/>
        <v>1148.9061300000001</v>
      </c>
      <c r="H180" s="2">
        <f t="shared" si="1"/>
        <v>0.47000000000025466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429.45</v>
      </c>
      <c r="D181" s="1">
        <f>'PR-RAS'!E185</f>
        <v>13424.67</v>
      </c>
      <c r="E181" s="1">
        <v>0</v>
      </c>
      <c r="F181" s="1">
        <v>0</v>
      </c>
      <c r="G181" s="2">
        <f t="shared" si="0"/>
        <v>4910.1822000000002</v>
      </c>
      <c r="H181" s="2">
        <f t="shared" si="1"/>
        <v>0.77999999999991587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11168.22</v>
      </c>
      <c r="D182" s="1">
        <f>'PR-RAS'!E186</f>
        <v>7858.38</v>
      </c>
      <c r="E182" s="1">
        <v>0</v>
      </c>
      <c r="F182" s="1">
        <v>0</v>
      </c>
      <c r="G182" s="2">
        <f t="shared" si="0"/>
        <v>4866.18138</v>
      </c>
      <c r="H182" s="2">
        <f t="shared" si="1"/>
        <v>0.5999999999994543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9194.57</v>
      </c>
      <c r="D184" s="1">
        <f>'PR-RAS'!E188</f>
        <v>9810.6299999999992</v>
      </c>
      <c r="E184" s="1">
        <v>0</v>
      </c>
      <c r="F184" s="1">
        <v>0</v>
      </c>
      <c r="G184" s="2">
        <f t="shared" si="0"/>
        <v>5273.2968899999996</v>
      </c>
      <c r="H184" s="2">
        <f t="shared" si="1"/>
        <v>0.80000000000109139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5649.79</v>
      </c>
      <c r="D186" s="1">
        <f>'PR-RAS'!E190</f>
        <v>8679.1200000000008</v>
      </c>
      <c r="E186" s="1">
        <v>0</v>
      </c>
      <c r="F186" s="1">
        <v>0</v>
      </c>
      <c r="G186" s="2">
        <f t="shared" si="0"/>
        <v>4256.4855500000003</v>
      </c>
      <c r="H186" s="2">
        <f t="shared" si="1"/>
        <v>0.33000000000083674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2477.0700000000002</v>
      </c>
      <c r="D187" s="1">
        <f>'PR-RAS'!E191</f>
        <v>275.14999999999998</v>
      </c>
      <c r="E187" s="1">
        <v>0</v>
      </c>
      <c r="F187" s="1">
        <v>0</v>
      </c>
      <c r="G187" s="2">
        <f t="shared" si="0"/>
        <v>563.09082000000001</v>
      </c>
      <c r="H187" s="2">
        <f t="shared" si="1"/>
        <v>0.22000000000014097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200.05</v>
      </c>
      <c r="D188" s="1">
        <f>'PR-RAS'!E192</f>
        <v>240</v>
      </c>
      <c r="E188" s="1">
        <v>0</v>
      </c>
      <c r="F188" s="1">
        <v>0</v>
      </c>
      <c r="G188" s="2">
        <f t="shared" si="0"/>
        <v>127.16934999999999</v>
      </c>
      <c r="H188" s="2">
        <f t="shared" si="1"/>
        <v>5.0000000000011369E-2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83.37</v>
      </c>
      <c r="D189" s="1">
        <f>'PR-RAS'!E193</f>
        <v>12.64</v>
      </c>
      <c r="E189" s="1">
        <v>0</v>
      </c>
      <c r="F189" s="1">
        <v>0</v>
      </c>
      <c r="G189" s="2">
        <f t="shared" si="0"/>
        <v>20.426200000000001</v>
      </c>
      <c r="H189" s="2">
        <f t="shared" si="1"/>
        <v>0.73000000000000398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784.29</v>
      </c>
      <c r="D191" s="1">
        <f>'PR-RAS'!E195</f>
        <v>603.72</v>
      </c>
      <c r="E191" s="1">
        <v>0</v>
      </c>
      <c r="F191" s="1">
        <v>0</v>
      </c>
      <c r="G191" s="2">
        <f t="shared" si="0"/>
        <v>378.42869999999999</v>
      </c>
      <c r="H191" s="2">
        <f t="shared" si="1"/>
        <v>0.56999999999993634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83.93</v>
      </c>
      <c r="D192" s="1">
        <f>'PR-RAS'!E196</f>
        <v>20.18</v>
      </c>
      <c r="E192" s="1">
        <v>0</v>
      </c>
      <c r="F192" s="1">
        <v>0</v>
      </c>
      <c r="G192" s="2">
        <f t="shared" si="0"/>
        <v>23.73939</v>
      </c>
      <c r="H192" s="2">
        <f t="shared" si="1"/>
        <v>0.24999999999999289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83.93</v>
      </c>
      <c r="D206" s="1">
        <f>'PR-RAS'!E210</f>
        <v>20.18</v>
      </c>
      <c r="E206" s="1">
        <v>0</v>
      </c>
      <c r="F206" s="1">
        <v>0</v>
      </c>
      <c r="G206" s="2">
        <f t="shared" si="0"/>
        <v>25.47945</v>
      </c>
      <c r="H206" s="2">
        <f t="shared" si="1"/>
        <v>0.24999999999999289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83.37</v>
      </c>
      <c r="D208" s="1">
        <f>'PR-RAS'!E212</f>
        <v>13.66</v>
      </c>
      <c r="E208" s="1">
        <v>0</v>
      </c>
      <c r="F208" s="1">
        <v>0</v>
      </c>
      <c r="G208" s="2">
        <f t="shared" si="0"/>
        <v>22.91283</v>
      </c>
      <c r="H208" s="2">
        <f t="shared" si="1"/>
        <v>0.71000000000000441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0.56000000000000005</v>
      </c>
      <c r="D209" s="1">
        <f>'PR-RAS'!E213</f>
        <v>6.52</v>
      </c>
      <c r="E209" s="1">
        <v>0</v>
      </c>
      <c r="F209" s="1">
        <v>0</v>
      </c>
      <c r="G209" s="2">
        <f t="shared" si="0"/>
        <v>2.8287999999999998</v>
      </c>
      <c r="H209" s="2">
        <f t="shared" si="1"/>
        <v>0.92000000000000037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800798.4700000002</v>
      </c>
      <c r="D285" s="1">
        <f>'PR-RAS'!E289</f>
        <v>899098.04</v>
      </c>
      <c r="E285" s="1">
        <v>0</v>
      </c>
      <c r="F285" s="1">
        <v>0</v>
      </c>
      <c r="G285" s="2">
        <f t="shared" si="8"/>
        <v>738114.45220000006</v>
      </c>
      <c r="H285" s="2">
        <f t="shared" si="9"/>
        <v>0.51000000024214387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98115.650000000023</v>
      </c>
      <c r="E286" s="1">
        <v>0</v>
      </c>
      <c r="F286" s="1">
        <v>0</v>
      </c>
      <c r="G286" s="2">
        <f t="shared" si="8"/>
        <v>55925.920500000007</v>
      </c>
      <c r="H286" s="2">
        <f t="shared" si="9"/>
        <v>0.34999999997671694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28954.880000000121</v>
      </c>
      <c r="D287" s="1">
        <f>'PR-RAS'!E291</f>
        <v>0</v>
      </c>
      <c r="E287" s="1">
        <v>0</v>
      </c>
      <c r="F287" s="1">
        <v>0</v>
      </c>
      <c r="G287" s="2">
        <f t="shared" si="8"/>
        <v>8281.0956800000331</v>
      </c>
      <c r="H287" s="2">
        <f t="shared" si="9"/>
        <v>0.11999999987892807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116624.85</v>
      </c>
      <c r="D288" s="1">
        <f>'PR-RAS'!E292</f>
        <v>52705.56</v>
      </c>
      <c r="E288" s="1">
        <v>0</v>
      </c>
      <c r="F288" s="1">
        <v>0</v>
      </c>
      <c r="G288" s="2">
        <f t="shared" si="8"/>
        <v>63724.323389999998</v>
      </c>
      <c r="H288" s="2">
        <f t="shared" si="9"/>
        <v>0.58999999999650754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6126.44</v>
      </c>
      <c r="D290" s="1">
        <f>'PR-RAS'!E294</f>
        <v>8117.24</v>
      </c>
      <c r="E290" s="1">
        <v>0</v>
      </c>
      <c r="F290" s="1">
        <v>0</v>
      </c>
      <c r="G290" s="2">
        <f t="shared" si="8"/>
        <v>6462.305879999999</v>
      </c>
      <c r="H290" s="2">
        <f t="shared" si="9"/>
        <v>0.67999999999938154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34964.410000000003</v>
      </c>
      <c r="D345" s="1">
        <f>'PR-RAS'!E350</f>
        <v>36367.5</v>
      </c>
      <c r="E345" s="1">
        <v>0</v>
      </c>
      <c r="F345" s="1">
        <v>0</v>
      </c>
      <c r="G345" s="2">
        <f t="shared" si="8"/>
        <v>37048.597040000001</v>
      </c>
      <c r="H345" s="2">
        <f t="shared" si="9"/>
        <v>0.91000000000349246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34964.410000000003</v>
      </c>
      <c r="D358" s="1">
        <f>'PR-RAS'!E363</f>
        <v>36367.5</v>
      </c>
      <c r="E358" s="1">
        <v>0</v>
      </c>
      <c r="F358" s="1">
        <v>0</v>
      </c>
      <c r="G358" s="2">
        <f t="shared" si="8"/>
        <v>38448.68937</v>
      </c>
      <c r="H358" s="2">
        <f t="shared" si="9"/>
        <v>0.91000000000349246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34964.410000000003</v>
      </c>
      <c r="D364" s="1">
        <f>'PR-RAS'!E369</f>
        <v>5241.63</v>
      </c>
      <c r="E364" s="1">
        <v>0</v>
      </c>
      <c r="F364" s="1">
        <v>0</v>
      </c>
      <c r="G364" s="2">
        <f t="shared" si="8"/>
        <v>16497.504210000003</v>
      </c>
      <c r="H364" s="2">
        <f t="shared" si="9"/>
        <v>0.78000000000338332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32535.599999999999</v>
      </c>
      <c r="D365" s="1">
        <f>'PR-RAS'!E370</f>
        <v>3370.63</v>
      </c>
      <c r="E365" s="1">
        <v>0</v>
      </c>
      <c r="F365" s="1">
        <v>0</v>
      </c>
      <c r="G365" s="2">
        <f t="shared" si="8"/>
        <v>14296.777039999999</v>
      </c>
      <c r="H365" s="2">
        <f t="shared" si="9"/>
        <v>0.77000000000134605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1449.9</v>
      </c>
      <c r="D366" s="1">
        <f>'PR-RAS'!E371</f>
        <v>0</v>
      </c>
      <c r="E366" s="1">
        <v>0</v>
      </c>
      <c r="F366" s="1">
        <v>0</v>
      </c>
      <c r="G366" s="2">
        <f t="shared" si="8"/>
        <v>529.21350000000007</v>
      </c>
      <c r="H366" s="2">
        <f t="shared" si="9"/>
        <v>9.9999999999909051E-2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1216.7</v>
      </c>
      <c r="E367" s="1">
        <v>0</v>
      </c>
      <c r="F367" s="1">
        <v>0</v>
      </c>
      <c r="G367" s="2">
        <f t="shared" si="8"/>
        <v>890.62440000000004</v>
      </c>
      <c r="H367" s="2">
        <f t="shared" si="9"/>
        <v>0.29999999999995453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978.91</v>
      </c>
      <c r="D371" s="1">
        <f>'PR-RAS'!E376</f>
        <v>654.29999999999995</v>
      </c>
      <c r="E371" s="1">
        <v>0</v>
      </c>
      <c r="F371" s="1">
        <v>0</v>
      </c>
      <c r="G371" s="2">
        <f t="shared" si="8"/>
        <v>846.37869999999987</v>
      </c>
      <c r="H371" s="2">
        <f t="shared" si="9"/>
        <v>0.38999999999998636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31125.87</v>
      </c>
      <c r="E373" s="1">
        <v>0</v>
      </c>
      <c r="F373" s="1">
        <v>0</v>
      </c>
      <c r="G373" s="2">
        <f t="shared" si="8"/>
        <v>23157.647279999997</v>
      </c>
      <c r="H373" s="2">
        <f t="shared" si="9"/>
        <v>0.13000000000101863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31125.87</v>
      </c>
      <c r="E374" s="1">
        <v>0</v>
      </c>
      <c r="F374" s="1">
        <v>0</v>
      </c>
      <c r="G374" s="2">
        <f t="shared" si="8"/>
        <v>23219.899020000001</v>
      </c>
      <c r="H374" s="2">
        <f t="shared" si="9"/>
        <v>0.13000000000101863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34964.410000000003</v>
      </c>
      <c r="D403" s="1">
        <f>'PR-RAS'!E408</f>
        <v>36367.5</v>
      </c>
      <c r="E403" s="1">
        <v>0</v>
      </c>
      <c r="F403" s="1">
        <v>0</v>
      </c>
      <c r="G403" s="2">
        <f t="shared" si="8"/>
        <v>43295.162820000005</v>
      </c>
      <c r="H403" s="2">
        <f t="shared" si="9"/>
        <v>0.91000000000349246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771843.59000000008</v>
      </c>
      <c r="D407" s="1">
        <f>'PR-RAS'!E412</f>
        <v>997213.69000000006</v>
      </c>
      <c r="E407" s="1">
        <v>0</v>
      </c>
      <c r="F407" s="1">
        <v>0</v>
      </c>
      <c r="G407" s="2">
        <f t="shared" si="8"/>
        <v>1123106.0138200002</v>
      </c>
      <c r="H407" s="2">
        <f t="shared" si="9"/>
        <v>0.719999999855645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835762.88000000024</v>
      </c>
      <c r="D408" s="1">
        <f>'PR-RAS'!E413</f>
        <v>935465.54</v>
      </c>
      <c r="E408" s="1">
        <v>0</v>
      </c>
      <c r="F408" s="1">
        <v>0</v>
      </c>
      <c r="G408" s="2">
        <f t="shared" si="8"/>
        <v>1101624.44172</v>
      </c>
      <c r="H408" s="2">
        <f t="shared" si="9"/>
        <v>0.57999999972525984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61748.150000000023</v>
      </c>
      <c r="E409" s="1">
        <v>0</v>
      </c>
      <c r="F409" s="1">
        <v>0</v>
      </c>
      <c r="G409" s="2">
        <f t="shared" si="8"/>
        <v>50386.490400000017</v>
      </c>
      <c r="H409" s="2">
        <f t="shared" si="9"/>
        <v>0.15000000002328306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63919.290000000154</v>
      </c>
      <c r="D410" s="1">
        <f>'PR-RAS'!E415</f>
        <v>0</v>
      </c>
      <c r="E410" s="1">
        <v>0</v>
      </c>
      <c r="F410" s="1">
        <v>0</v>
      </c>
      <c r="G410" s="2">
        <f t="shared" si="8"/>
        <v>26142.989610000062</v>
      </c>
      <c r="H410" s="2">
        <f t="shared" si="9"/>
        <v>0.29000000015366822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116624.85</v>
      </c>
      <c r="D411" s="1">
        <f>'PR-RAS'!E416</f>
        <v>52705.56</v>
      </c>
      <c r="E411" s="1">
        <v>0</v>
      </c>
      <c r="F411" s="1">
        <v>0</v>
      </c>
      <c r="G411" s="2">
        <f t="shared" si="8"/>
        <v>91034.747699999993</v>
      </c>
      <c r="H411" s="2">
        <f t="shared" si="9"/>
        <v>0.58999999999650754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6126.44</v>
      </c>
      <c r="D413" s="1">
        <f>'PR-RAS'!E418</f>
        <v>8117.24</v>
      </c>
      <c r="E413" s="1">
        <v>0</v>
      </c>
      <c r="F413" s="1">
        <v>0</v>
      </c>
      <c r="G413" s="2">
        <f t="shared" si="8"/>
        <v>9212.6990399999995</v>
      </c>
      <c r="H413" s="2">
        <f t="shared" si="9"/>
        <v>0.67999999999938154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771843.59000000008</v>
      </c>
      <c r="D633" s="1">
        <f>'PR-RAS'!E639</f>
        <v>997213.69000000006</v>
      </c>
      <c r="E633" s="1">
        <v>0</v>
      </c>
      <c r="F633" s="1">
        <v>0</v>
      </c>
      <c r="G633" s="2">
        <f t="shared" si="10"/>
        <v>1748283.2530400001</v>
      </c>
      <c r="H633" s="2">
        <f t="shared" si="11"/>
        <v>0.719999999855645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835762.88000000024</v>
      </c>
      <c r="D634" s="1">
        <f>'PR-RAS'!E640</f>
        <v>935465.54</v>
      </c>
      <c r="E634" s="1">
        <v>0</v>
      </c>
      <c r="F634" s="1">
        <v>0</v>
      </c>
      <c r="G634" s="2">
        <f t="shared" si="10"/>
        <v>1713337.2766800004</v>
      </c>
      <c r="H634" s="2">
        <f t="shared" si="11"/>
        <v>0.57999999972525984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61748.150000000023</v>
      </c>
      <c r="E635" s="1">
        <v>0</v>
      </c>
      <c r="F635" s="1">
        <v>0</v>
      </c>
      <c r="G635" s="2">
        <f t="shared" si="10"/>
        <v>78296.654200000034</v>
      </c>
      <c r="H635" s="2">
        <f t="shared" si="11"/>
        <v>0.15000000002328306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63919.290000000154</v>
      </c>
      <c r="D636" s="1">
        <f>'PR-RAS'!E642</f>
        <v>0</v>
      </c>
      <c r="E636" s="1">
        <v>0</v>
      </c>
      <c r="F636" s="1">
        <v>0</v>
      </c>
      <c r="G636" s="2">
        <f t="shared" si="10"/>
        <v>40588.749150000098</v>
      </c>
      <c r="H636" s="2">
        <f t="shared" si="11"/>
        <v>0.29000000015366822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116624.85</v>
      </c>
      <c r="D637" s="1">
        <f>'PR-RAS'!E643</f>
        <v>52705.56</v>
      </c>
      <c r="E637" s="1">
        <v>0</v>
      </c>
      <c r="F637" s="1">
        <v>0</v>
      </c>
      <c r="G637" s="2">
        <f t="shared" si="10"/>
        <v>141214.87692000001</v>
      </c>
      <c r="H637" s="2">
        <f t="shared" si="11"/>
        <v>0.58999999999650754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52705.559999999852</v>
      </c>
      <c r="D639" s="1">
        <f>'PR-RAS'!E645</f>
        <v>114453.71000000002</v>
      </c>
      <c r="E639" s="1">
        <v>0</v>
      </c>
      <c r="F639" s="1">
        <v>0</v>
      </c>
      <c r="G639" s="2">
        <f t="shared" si="10"/>
        <v>179669.08123999991</v>
      </c>
      <c r="H639" s="2">
        <f t="shared" si="11"/>
        <v>0.7300000001268927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22</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64278.93</v>
      </c>
      <c r="E668" s="1">
        <v>0</v>
      </c>
      <c r="F668" s="1">
        <v>0</v>
      </c>
      <c r="G668" s="2">
        <f t="shared" si="10"/>
        <v>85748.09262000001</v>
      </c>
      <c r="H668" s="2">
        <f t="shared" si="11"/>
        <v>6.9999999999708962E-2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471961.59</v>
      </c>
      <c r="D687" s="1">
        <f>'PR-RAS'!E694</f>
        <v>529080.04</v>
      </c>
      <c r="E687" s="1">
        <v>0</v>
      </c>
      <c r="F687" s="1">
        <v>0</v>
      </c>
      <c r="G687" s="2">
        <f t="shared" si="10"/>
        <v>1049663.4656200001</v>
      </c>
      <c r="H687" s="2">
        <f t="shared" si="11"/>
        <v>0.45000000001164153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2552.84</v>
      </c>
      <c r="D705" s="1">
        <f>'PR-RAS'!E712</f>
        <v>0</v>
      </c>
      <c r="E705" s="1">
        <v>0</v>
      </c>
      <c r="F705" s="1">
        <v>0</v>
      </c>
      <c r="G705" s="2">
        <f t="shared" si="10"/>
        <v>1797.1993600000001</v>
      </c>
      <c r="H705" s="2">
        <f t="shared" si="11"/>
        <v>0.15999999999985448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1021.62</v>
      </c>
      <c r="E710" s="1">
        <v>0</v>
      </c>
      <c r="F710" s="1">
        <v>0</v>
      </c>
      <c r="G710" s="2">
        <f t="shared" si="10"/>
        <v>1448.65716</v>
      </c>
      <c r="H710" s="2">
        <f t="shared" si="11"/>
        <v>0.37999999999999545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24283.96</v>
      </c>
      <c r="D711" s="1">
        <f>'PR-RAS'!E718</f>
        <v>17711</v>
      </c>
      <c r="E711" s="1">
        <v>0</v>
      </c>
      <c r="F711" s="1">
        <v>0</v>
      </c>
      <c r="G711" s="2">
        <f t="shared" si="10"/>
        <v>42391.231599999999</v>
      </c>
      <c r="H711" s="2">
        <f t="shared" si="11"/>
        <v>4.0000000000873115E-2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3427.8</v>
      </c>
      <c r="D719" s="1">
        <f>'PR-RAS'!E726</f>
        <v>5364.39</v>
      </c>
      <c r="E719" s="1">
        <v>0</v>
      </c>
      <c r="F719" s="1">
        <v>0</v>
      </c>
      <c r="G719" s="2">
        <f t="shared" si="10"/>
        <v>10164.424440000001</v>
      </c>
      <c r="H719" s="2">
        <f t="shared" si="11"/>
        <v>0.59000000000014552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414968.06000000006</v>
      </c>
      <c r="D984" s="6">
        <f>BILANCA!E6</f>
        <v>504120.53</v>
      </c>
      <c r="E984" s="6">
        <v>0</v>
      </c>
      <c r="F984" s="6">
        <v>0</v>
      </c>
      <c r="G984" s="7">
        <f t="shared" ref="G984:G1241" si="22">B984/1000*C984+B984/500*D984</f>
        <v>1423.20912</v>
      </c>
      <c r="H984" s="7">
        <f t="shared" si="19"/>
        <v>0.53000000002793968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288971.65000000002</v>
      </c>
      <c r="D985" s="1">
        <f>BILANCA!E7</f>
        <v>304733.67</v>
      </c>
      <c r="E985" s="1">
        <v>0</v>
      </c>
      <c r="F985" s="1">
        <v>0</v>
      </c>
      <c r="G985" s="2">
        <f t="shared" si="22"/>
        <v>1796.8779800000002</v>
      </c>
      <c r="H985" s="2">
        <f t="shared" si="19"/>
        <v>0.67999999999301508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217681.3</v>
      </c>
      <c r="D986" s="1">
        <f>BILANCA!E8</f>
        <v>217681.3</v>
      </c>
      <c r="E986" s="1">
        <v>0</v>
      </c>
      <c r="F986" s="1">
        <v>0</v>
      </c>
      <c r="G986" s="2">
        <f t="shared" si="22"/>
        <v>1959.1316999999999</v>
      </c>
      <c r="H986" s="2">
        <f t="shared" si="19"/>
        <v>0.59999999997671694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232838.24</v>
      </c>
      <c r="D988" s="1">
        <f>BILANCA!E10</f>
        <v>232838.24</v>
      </c>
      <c r="E988" s="1">
        <v>0</v>
      </c>
      <c r="F988" s="1">
        <v>0</v>
      </c>
      <c r="G988" s="2">
        <f t="shared" si="22"/>
        <v>3492.5735999999997</v>
      </c>
      <c r="H988" s="2">
        <f t="shared" si="19"/>
        <v>0.47999999998137355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15156.94</v>
      </c>
      <c r="D989" s="1">
        <f>BILANCA!E11</f>
        <v>15156.94</v>
      </c>
      <c r="E989" s="1">
        <v>0</v>
      </c>
      <c r="F989" s="1">
        <v>0</v>
      </c>
      <c r="G989" s="2">
        <f t="shared" si="22"/>
        <v>272.82492000000002</v>
      </c>
      <c r="H989" s="2">
        <f t="shared" si="19"/>
        <v>0.11999999999898137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71290.350000000049</v>
      </c>
      <c r="D990" s="1">
        <f>BILANCA!E12</f>
        <v>87052.37</v>
      </c>
      <c r="E990" s="1">
        <v>0</v>
      </c>
      <c r="F990" s="1">
        <v>0</v>
      </c>
      <c r="G990" s="2">
        <f t="shared" si="22"/>
        <v>1717.7656300000003</v>
      </c>
      <c r="H990" s="2">
        <f t="shared" si="19"/>
        <v>0.7200000000448199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18016.920000000002</v>
      </c>
      <c r="D991" s="1">
        <f>BILANCA!E13</f>
        <v>16281.410000000003</v>
      </c>
      <c r="E991" s="1">
        <v>0</v>
      </c>
      <c r="F991" s="1">
        <v>0</v>
      </c>
      <c r="G991" s="2">
        <f t="shared" si="22"/>
        <v>404.63792000000012</v>
      </c>
      <c r="H991" s="2">
        <f t="shared" si="19"/>
        <v>0.49000000000160071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34710.19</v>
      </c>
      <c r="D993" s="1">
        <f>BILANCA!E15</f>
        <v>34710.19</v>
      </c>
      <c r="E993" s="1">
        <v>0</v>
      </c>
      <c r="F993" s="1">
        <v>0</v>
      </c>
      <c r="G993" s="2">
        <f t="shared" si="22"/>
        <v>1041.3057000000001</v>
      </c>
      <c r="H993" s="2">
        <f t="shared" si="19"/>
        <v>0.38000000000465661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16693.27</v>
      </c>
      <c r="D996" s="1">
        <f>BILANCA!E18</f>
        <v>18428.78</v>
      </c>
      <c r="E996" s="1">
        <v>0</v>
      </c>
      <c r="F996" s="1">
        <v>0</v>
      </c>
      <c r="G996" s="2">
        <f t="shared" si="22"/>
        <v>696.16078999999991</v>
      </c>
      <c r="H996" s="2">
        <f t="shared" si="19"/>
        <v>0.49000000000160071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51098.550000000047</v>
      </c>
      <c r="D997" s="1">
        <f>BILANCA!E19</f>
        <v>40682.619999999995</v>
      </c>
      <c r="E997" s="1">
        <v>0</v>
      </c>
      <c r="F997" s="1">
        <v>0</v>
      </c>
      <c r="G997" s="2">
        <f t="shared" si="22"/>
        <v>1854.4930600000005</v>
      </c>
      <c r="H997" s="2">
        <f t="shared" si="19"/>
        <v>0.82999999995809048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161827.14000000001</v>
      </c>
      <c r="D998" s="1">
        <f>BILANCA!E20</f>
        <v>160507.15</v>
      </c>
      <c r="E998" s="1">
        <v>0</v>
      </c>
      <c r="F998" s="1">
        <v>0</v>
      </c>
      <c r="G998" s="2">
        <f t="shared" si="22"/>
        <v>7242.6216000000004</v>
      </c>
      <c r="H998" s="2">
        <f t="shared" si="19"/>
        <v>0.29000000000814907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7108.23</v>
      </c>
      <c r="D999" s="1">
        <f>BILANCA!E21</f>
        <v>9235.84</v>
      </c>
      <c r="E999" s="1">
        <v>0</v>
      </c>
      <c r="F999" s="1">
        <v>0</v>
      </c>
      <c r="G999" s="2">
        <f t="shared" si="22"/>
        <v>409.27855999999997</v>
      </c>
      <c r="H999" s="2">
        <f t="shared" si="19"/>
        <v>0.38999999999941792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24181.52</v>
      </c>
      <c r="D1000" s="1">
        <f>BILANCA!E22</f>
        <v>24181.52</v>
      </c>
      <c r="E1000" s="1">
        <v>0</v>
      </c>
      <c r="F1000" s="1">
        <v>0</v>
      </c>
      <c r="G1000" s="2">
        <f t="shared" si="22"/>
        <v>1233.2575200000001</v>
      </c>
      <c r="H1000" s="2">
        <f t="shared" si="19"/>
        <v>0.95999999999912689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92013.4</v>
      </c>
      <c r="D1004" s="1">
        <f>BILANCA!E26</f>
        <v>93525.61</v>
      </c>
      <c r="E1004" s="1">
        <v>0</v>
      </c>
      <c r="F1004" s="1">
        <v>0</v>
      </c>
      <c r="G1004" s="2">
        <f t="shared" si="22"/>
        <v>5860.3570200000004</v>
      </c>
      <c r="H1004" s="2">
        <f t="shared" si="19"/>
        <v>0.78999999999359716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234031.74</v>
      </c>
      <c r="D1006" s="1">
        <f>BILANCA!E28</f>
        <v>246767.5</v>
      </c>
      <c r="E1006" s="1">
        <v>0</v>
      </c>
      <c r="F1006" s="1">
        <v>0</v>
      </c>
      <c r="G1006" s="2">
        <f t="shared" si="22"/>
        <v>16734.035019999999</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2174.8800000000047</v>
      </c>
      <c r="D1007" s="1">
        <f>BILANCA!E29</f>
        <v>30088.339999999997</v>
      </c>
      <c r="E1007" s="1">
        <v>0</v>
      </c>
      <c r="F1007" s="1">
        <v>0</v>
      </c>
      <c r="G1007" s="2">
        <f t="shared" si="22"/>
        <v>1496.4374399999999</v>
      </c>
      <c r="H1007" s="2">
        <f t="shared" si="19"/>
        <v>0.45999999999185093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38543.69</v>
      </c>
      <c r="D1008" s="1">
        <f>BILANCA!E30</f>
        <v>69669.56</v>
      </c>
      <c r="E1008" s="1">
        <v>0</v>
      </c>
      <c r="F1008" s="1">
        <v>0</v>
      </c>
      <c r="G1008" s="2">
        <f t="shared" si="22"/>
        <v>4447.0702500000007</v>
      </c>
      <c r="H1008" s="2">
        <f t="shared" si="19"/>
        <v>0.75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36368.81</v>
      </c>
      <c r="D1012" s="1">
        <f>BILANCA!E34</f>
        <v>39581.22</v>
      </c>
      <c r="E1012" s="1">
        <v>0</v>
      </c>
      <c r="F1012" s="1">
        <v>0</v>
      </c>
      <c r="G1012" s="2">
        <f t="shared" si="22"/>
        <v>3350.4062500000005</v>
      </c>
      <c r="H1012" s="2">
        <f t="shared" si="19"/>
        <v>0.41000000000349246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1328.72</v>
      </c>
      <c r="D1032" s="1">
        <f>BILANCA!E54</f>
        <v>1742.8</v>
      </c>
      <c r="E1032" s="1">
        <v>0</v>
      </c>
      <c r="F1032" s="1">
        <v>0</v>
      </c>
      <c r="G1032" s="2">
        <f t="shared" si="22"/>
        <v>235.90168</v>
      </c>
      <c r="H1032" s="2">
        <f t="shared" si="19"/>
        <v>0.48000000000001819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1328.72</v>
      </c>
      <c r="D1033" s="1">
        <f>BILANCA!E55</f>
        <v>1742.8</v>
      </c>
      <c r="E1033" s="1">
        <v>0</v>
      </c>
      <c r="F1033" s="1">
        <v>0</v>
      </c>
      <c r="G1033" s="2">
        <f t="shared" si="22"/>
        <v>240.71600000000001</v>
      </c>
      <c r="H1033" s="2">
        <f t="shared" si="19"/>
        <v>0.48000000000001819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125996.41</v>
      </c>
      <c r="D1046" s="1">
        <f>BILANCA!E68</f>
        <v>199386.86000000002</v>
      </c>
      <c r="E1046" s="1">
        <v>0</v>
      </c>
      <c r="F1046" s="1">
        <v>0</v>
      </c>
      <c r="G1046" s="2">
        <f t="shared" si="22"/>
        <v>33060.518190000003</v>
      </c>
      <c r="H1046" s="2">
        <f t="shared" si="19"/>
        <v>0.54999999998835847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8905.5300000000007</v>
      </c>
      <c r="D1056" s="1">
        <f>BILANCA!E78</f>
        <v>8047.73</v>
      </c>
      <c r="E1056" s="1">
        <v>0</v>
      </c>
      <c r="F1056" s="1">
        <v>0</v>
      </c>
      <c r="G1056" s="2">
        <f t="shared" si="22"/>
        <v>1825.0722700000001</v>
      </c>
      <c r="H1056" s="2">
        <f t="shared" si="19"/>
        <v>0.73999999999978172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8905.5300000000007</v>
      </c>
      <c r="D1064" s="1">
        <f>BILANCA!E86</f>
        <v>8047.73</v>
      </c>
      <c r="E1064" s="1">
        <v>0</v>
      </c>
      <c r="F1064" s="1">
        <v>0</v>
      </c>
      <c r="G1064" s="2">
        <f t="shared" si="22"/>
        <v>2025.0801900000001</v>
      </c>
      <c r="H1064" s="2">
        <f t="shared" si="19"/>
        <v>0.73999999999978172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117090.88</v>
      </c>
      <c r="D1124" s="1">
        <f>BILANCA!E146</f>
        <v>191339.13</v>
      </c>
      <c r="E1124" s="1">
        <v>0</v>
      </c>
      <c r="F1124" s="1">
        <v>0</v>
      </c>
      <c r="G1124" s="2">
        <f t="shared" si="22"/>
        <v>70467.448739999993</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117090.88</v>
      </c>
      <c r="D1139" s="1">
        <f>BILANCA!E161</f>
        <v>191339.13</v>
      </c>
      <c r="E1139" s="1">
        <v>0</v>
      </c>
      <c r="F1139" s="1">
        <v>0</v>
      </c>
      <c r="G1139" s="2">
        <f t="shared" si="22"/>
        <v>77963.985840000008</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414968.06000000006</v>
      </c>
      <c r="D1152" s="1">
        <f>BILANCA!E175</f>
        <v>504120.53</v>
      </c>
      <c r="E1152" s="1">
        <v>0</v>
      </c>
      <c r="F1152" s="1">
        <v>0</v>
      </c>
      <c r="G1152" s="2">
        <f t="shared" si="22"/>
        <v>240522.34128000005</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54957.72</v>
      </c>
      <c r="D1153" s="1">
        <f>BILANCA!E176</f>
        <v>64609.22</v>
      </c>
      <c r="E1153" s="1">
        <v>0</v>
      </c>
      <c r="F1153" s="1">
        <v>0</v>
      </c>
      <c r="G1153" s="2">
        <f t="shared" si="22"/>
        <v>31309.947200000002</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54957.72</v>
      </c>
      <c r="D1154" s="1">
        <f>BILANCA!E177</f>
        <v>64609.22</v>
      </c>
      <c r="E1154" s="1">
        <v>0</v>
      </c>
      <c r="F1154" s="1">
        <v>0</v>
      </c>
      <c r="G1154" s="2">
        <f t="shared" si="22"/>
        <v>31494.123360000001</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48133.38</v>
      </c>
      <c r="D1155" s="1">
        <f>BILANCA!E178</f>
        <v>59461.57</v>
      </c>
      <c r="E1155" s="1">
        <v>0</v>
      </c>
      <c r="F1155" s="1">
        <v>0</v>
      </c>
      <c r="G1155" s="2">
        <f t="shared" si="22"/>
        <v>28733.721439999994</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3846.47</v>
      </c>
      <c r="D1156" s="1">
        <f>BILANCA!E179</f>
        <v>4897.3</v>
      </c>
      <c r="E1156" s="1">
        <v>0</v>
      </c>
      <c r="F1156" s="1">
        <v>0</v>
      </c>
      <c r="G1156" s="2">
        <f t="shared" si="22"/>
        <v>2359.9051099999997</v>
      </c>
      <c r="H1156" s="2">
        <f t="shared" si="23"/>
        <v>0.76999999999998181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2977.87</v>
      </c>
      <c r="D1165" s="1">
        <f>BILANCA!E188</f>
        <v>250.35</v>
      </c>
      <c r="E1165" s="1">
        <v>0</v>
      </c>
      <c r="F1165" s="1">
        <v>0</v>
      </c>
      <c r="G1165" s="2">
        <f t="shared" si="22"/>
        <v>633.09973999999988</v>
      </c>
      <c r="H1165" s="2">
        <f t="shared" si="23"/>
        <v>0.48000000000010346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360010.34</v>
      </c>
      <c r="D1214" s="1">
        <f>BILANCA!E237</f>
        <v>439511.31</v>
      </c>
      <c r="E1214" s="1">
        <v>0</v>
      </c>
      <c r="F1214" s="1">
        <v>0</v>
      </c>
      <c r="G1214" s="2">
        <f t="shared" si="22"/>
        <v>286216.61376000004</v>
      </c>
      <c r="H1214" s="2">
        <f t="shared" si="23"/>
        <v>0.65000000002328306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301178.34000000003</v>
      </c>
      <c r="D1215" s="1">
        <f>BILANCA!E238</f>
        <v>316940.36</v>
      </c>
      <c r="E1215" s="1">
        <v>0</v>
      </c>
      <c r="F1215" s="1">
        <v>0</v>
      </c>
      <c r="G1215" s="2">
        <f t="shared" si="22"/>
        <v>216933.70192000002</v>
      </c>
      <c r="H1215" s="2">
        <f t="shared" si="23"/>
        <v>0.70000000001164153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301178.34000000003</v>
      </c>
      <c r="D1216" s="1">
        <f>BILANCA!E239</f>
        <v>316940.36</v>
      </c>
      <c r="E1216" s="1">
        <v>0</v>
      </c>
      <c r="F1216" s="1">
        <v>0</v>
      </c>
      <c r="G1216" s="2">
        <f t="shared" si="22"/>
        <v>217868.76098000002</v>
      </c>
      <c r="H1216" s="2">
        <f t="shared" si="23"/>
        <v>0.70000000001164153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288971.65000000002</v>
      </c>
      <c r="D1217" s="1">
        <f>BILANCA!E240</f>
        <v>304733.67</v>
      </c>
      <c r="E1217" s="1">
        <v>0</v>
      </c>
      <c r="F1217" s="1">
        <v>0</v>
      </c>
      <c r="G1217" s="2">
        <f t="shared" si="22"/>
        <v>210234.72366000002</v>
      </c>
      <c r="H1217" s="2">
        <f t="shared" si="23"/>
        <v>0.67999999999301508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12206.69</v>
      </c>
      <c r="D1218" s="1">
        <f>BILANCA!E241</f>
        <v>12206.69</v>
      </c>
      <c r="E1218" s="1">
        <v>0</v>
      </c>
      <c r="F1218" s="1">
        <v>0</v>
      </c>
      <c r="G1218" s="2">
        <f t="shared" si="22"/>
        <v>8605.7164499999999</v>
      </c>
      <c r="H1218" s="2">
        <f t="shared" si="23"/>
        <v>0.61999999999898137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52705.56</v>
      </c>
      <c r="D1222" s="1">
        <f>BILANCA!E245</f>
        <v>114453.71</v>
      </c>
      <c r="E1222" s="1">
        <v>0</v>
      </c>
      <c r="F1222" s="1">
        <v>0</v>
      </c>
      <c r="G1222" s="2">
        <f t="shared" si="22"/>
        <v>67305.502219999995</v>
      </c>
      <c r="H1222" s="2">
        <f t="shared" si="23"/>
        <v>0.72999999999592546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52705.56</v>
      </c>
      <c r="D1223" s="1">
        <f>BILANCA!E246</f>
        <v>114453.71</v>
      </c>
      <c r="E1223" s="1">
        <v>0</v>
      </c>
      <c r="F1223" s="1">
        <v>0</v>
      </c>
      <c r="G1223" s="2">
        <f t="shared" si="22"/>
        <v>67587.1152</v>
      </c>
      <c r="H1223" s="2">
        <f t="shared" si="23"/>
        <v>0.72999999999592546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52705.56</v>
      </c>
      <c r="D1224" s="1">
        <f>BILANCA!E247</f>
        <v>114453.71</v>
      </c>
      <c r="E1224" s="1">
        <v>0</v>
      </c>
      <c r="F1224" s="1">
        <v>0</v>
      </c>
      <c r="G1224" s="2">
        <f t="shared" si="22"/>
        <v>67868.728180000006</v>
      </c>
      <c r="H1224" s="2">
        <f t="shared" si="23"/>
        <v>0.72999999999592546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6126.44</v>
      </c>
      <c r="D1232" s="1">
        <f>BILANCA!E255</f>
        <v>8117.24</v>
      </c>
      <c r="E1232" s="1">
        <v>0</v>
      </c>
      <c r="F1232" s="1">
        <v>0</v>
      </c>
      <c r="G1232" s="2">
        <f t="shared" si="22"/>
        <v>5567.8690799999995</v>
      </c>
      <c r="H1232" s="2">
        <f t="shared" si="23"/>
        <v>0.67999999999938154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476378.54</v>
      </c>
      <c r="D1236" s="1">
        <f>BILANCA!E259</f>
        <v>453116.29</v>
      </c>
      <c r="E1236" s="1">
        <v>0</v>
      </c>
      <c r="F1236" s="1">
        <v>0</v>
      </c>
      <c r="G1236" s="2">
        <f t="shared" si="22"/>
        <v>349800.61335999996</v>
      </c>
      <c r="H1236" s="2">
        <f t="shared" si="23"/>
        <v>0.75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476378.54</v>
      </c>
      <c r="D1237" s="1">
        <f>BILANCA!E260</f>
        <v>453116.29</v>
      </c>
      <c r="E1237" s="1">
        <v>0</v>
      </c>
      <c r="F1237" s="1">
        <v>0</v>
      </c>
      <c r="G1237" s="2">
        <f t="shared" si="22"/>
        <v>351183.22447999998</v>
      </c>
      <c r="H1237" s="2">
        <f t="shared" si="23"/>
        <v>0.75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117090.88</v>
      </c>
      <c r="D1241" s="1">
        <f>BILANCA!E265</f>
        <v>191339.13</v>
      </c>
      <c r="E1241" s="1">
        <v>0</v>
      </c>
      <c r="F1241" s="1">
        <v>0</v>
      </c>
      <c r="G1241" s="2">
        <f t="shared" si="22"/>
        <v>128940.43812000001</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185.29</v>
      </c>
      <c r="D1244" s="1">
        <f>BILANCA!E268</f>
        <v>250.35</v>
      </c>
      <c r="E1244" s="1">
        <v>0</v>
      </c>
      <c r="F1244" s="1">
        <v>0</v>
      </c>
      <c r="G1244" s="2">
        <f t="shared" si="24"/>
        <v>179.04339000000002</v>
      </c>
      <c r="H1244" s="2">
        <f t="shared" si="23"/>
        <v>0.63999999999998636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8720.24</v>
      </c>
      <c r="D1247" s="1">
        <f>BILANCA!E271</f>
        <v>7797.38</v>
      </c>
      <c r="E1247" s="1">
        <v>0</v>
      </c>
      <c r="F1247" s="1">
        <v>0</v>
      </c>
      <c r="G1247" s="2">
        <f t="shared" si="24"/>
        <v>6419.16</v>
      </c>
      <c r="H1247" s="2">
        <f t="shared" si="23"/>
        <v>0.61999999999989086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117090.88</v>
      </c>
      <c r="D1262" s="1">
        <f>BILANCA!E286</f>
        <v>191339.13</v>
      </c>
      <c r="E1262" s="1">
        <v>0</v>
      </c>
      <c r="F1262" s="1">
        <v>0</v>
      </c>
      <c r="G1262" s="2">
        <f t="shared" si="24"/>
        <v>139435.59006000002</v>
      </c>
      <c r="H1262" s="2">
        <f t="shared" si="23"/>
        <v>0.25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54957.72</v>
      </c>
      <c r="D1264" s="1">
        <f>BILANCA!E288</f>
        <v>64609.22</v>
      </c>
      <c r="E1264" s="1">
        <v>0</v>
      </c>
      <c r="F1264" s="1">
        <v>0</v>
      </c>
      <c r="G1264" s="2">
        <f t="shared" si="24"/>
        <v>51753.500960000005</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2977.87</v>
      </c>
      <c r="D1278" s="1">
        <f>BILANCA!E302</f>
        <v>250.35</v>
      </c>
      <c r="E1278" s="1">
        <v>0</v>
      </c>
      <c r="F1278" s="1">
        <v>0</v>
      </c>
      <c r="G1278" s="2">
        <f t="shared" si="24"/>
        <v>1026.17815</v>
      </c>
      <c r="H1278" s="2">
        <f t="shared" si="23"/>
        <v>0.48000000000010346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835762.88</v>
      </c>
      <c r="D1329" s="1">
        <f>'RAS-funkcijski'!E35</f>
        <v>935465.54</v>
      </c>
      <c r="E1329" s="1">
        <v>0</v>
      </c>
      <c r="F1329" s="1">
        <v>0</v>
      </c>
      <c r="G1329" s="2">
        <f t="shared" si="24"/>
        <v>83907.512759999998</v>
      </c>
      <c r="H1329" s="2">
        <f t="shared" si="23"/>
        <v>0.57999999995809048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835762.88</v>
      </c>
      <c r="D1368" s="1">
        <f>'RAS-funkcijski'!E74</f>
        <v>935465.54</v>
      </c>
      <c r="E1368" s="1">
        <v>0</v>
      </c>
      <c r="F1368" s="1">
        <v>0</v>
      </c>
      <c r="G1368" s="2">
        <f t="shared" si="24"/>
        <v>189468.57720000003</v>
      </c>
      <c r="H1368" s="2">
        <f t="shared" si="27"/>
        <v>0.57999999995809048</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835762.88</v>
      </c>
      <c r="D1435" s="13">
        <f>'RAS-funkcijski'!E141</f>
        <v>935465.54</v>
      </c>
      <c r="E1435" s="13">
        <v>0</v>
      </c>
      <c r="F1435" s="13">
        <v>0</v>
      </c>
      <c r="G1435" s="14">
        <f t="shared" si="24"/>
        <v>370817.07252000005</v>
      </c>
      <c r="H1435" s="14">
        <f t="shared" si="27"/>
        <v>0.57999999995809048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86.72</v>
      </c>
      <c r="E1436" s="6">
        <v>0</v>
      </c>
      <c r="F1436" s="6">
        <v>0</v>
      </c>
      <c r="G1436" s="7">
        <f t="shared" si="24"/>
        <v>0.17344000000000001</v>
      </c>
      <c r="H1436" s="7">
        <f t="shared" si="27"/>
        <v>0.28000000000000114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86.72</v>
      </c>
      <c r="E1453" s="1">
        <v>0</v>
      </c>
      <c r="F1453" s="1">
        <v>0</v>
      </c>
      <c r="G1453" s="2">
        <f t="shared" si="24"/>
        <v>3.1219199999999998</v>
      </c>
      <c r="H1453" s="2">
        <f t="shared" si="27"/>
        <v>0.28000000000000114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86.72</v>
      </c>
      <c r="E1454" s="1">
        <v>0</v>
      </c>
      <c r="F1454" s="1">
        <v>0</v>
      </c>
      <c r="G1454" s="2">
        <f t="shared" si="24"/>
        <v>3.2953600000000001</v>
      </c>
      <c r="H1454" s="2">
        <f t="shared" si="27"/>
        <v>0.28000000000000114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86.72</v>
      </c>
      <c r="E1455" s="1">
        <v>0</v>
      </c>
      <c r="F1455" s="1">
        <v>0</v>
      </c>
      <c r="G1455" s="2">
        <f t="shared" si="24"/>
        <v>3.4687999999999999</v>
      </c>
      <c r="H1455" s="2">
        <f t="shared" si="27"/>
        <v>0.28000000000000114</v>
      </c>
      <c r="I1455" s="10">
        <f t="shared" ref="I1455:I1460" si="30">G1455*H1455</f>
        <v>0.9712640000000039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54957.72</v>
      </c>
      <c r="D1480" s="6"/>
      <c r="E1480" s="6">
        <v>0</v>
      </c>
      <c r="F1480" s="6">
        <v>0</v>
      </c>
      <c r="G1480" s="7">
        <f t="shared" ref="G1480:G1580" si="34">B1480/1000*C1480</f>
        <v>54.957720000000002</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956466</v>
      </c>
      <c r="D1481" s="1">
        <v>0</v>
      </c>
      <c r="E1481" s="1">
        <v>0</v>
      </c>
      <c r="F1481" s="1">
        <v>0</v>
      </c>
      <c r="G1481" s="2">
        <f t="shared" si="34"/>
        <v>1912.932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920098.5</v>
      </c>
      <c r="D1483" s="1">
        <v>0</v>
      </c>
      <c r="E1483" s="1">
        <v>0</v>
      </c>
      <c r="F1483" s="1">
        <v>0</v>
      </c>
      <c r="G1483" s="2">
        <f t="shared" si="34"/>
        <v>3680.3940000000002</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734904.1</v>
      </c>
      <c r="D1484" s="1">
        <v>0</v>
      </c>
      <c r="E1484" s="1">
        <v>0</v>
      </c>
      <c r="F1484" s="1">
        <v>0</v>
      </c>
      <c r="G1484" s="2">
        <f t="shared" si="34"/>
        <v>3674.5205000000001</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166184.59</v>
      </c>
      <c r="D1485" s="1">
        <v>0</v>
      </c>
      <c r="E1485" s="1">
        <v>0</v>
      </c>
      <c r="F1485" s="1">
        <v>0</v>
      </c>
      <c r="G1485" s="2">
        <f t="shared" si="34"/>
        <v>997.10753999999997</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6.52</v>
      </c>
      <c r="D1486" s="1">
        <v>0</v>
      </c>
      <c r="E1486" s="1">
        <v>0</v>
      </c>
      <c r="F1486" s="1">
        <v>0</v>
      </c>
      <c r="G1486" s="2">
        <f t="shared" si="34"/>
        <v>4.564E-2</v>
      </c>
      <c r="H1486" s="2">
        <f t="shared" si="35"/>
        <v>0.48000000000000043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19003.29</v>
      </c>
      <c r="D1491" s="1">
        <v>0</v>
      </c>
      <c r="E1491" s="1">
        <v>0</v>
      </c>
      <c r="F1491" s="1">
        <v>0</v>
      </c>
      <c r="G1491" s="2">
        <f t="shared" si="34"/>
        <v>228.03948000000003</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36367.5</v>
      </c>
      <c r="D1492" s="1">
        <v>0</v>
      </c>
      <c r="E1492" s="1">
        <v>0</v>
      </c>
      <c r="F1492" s="1">
        <v>0</v>
      </c>
      <c r="G1492" s="2">
        <f t="shared" si="34"/>
        <v>472.77749999999997</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946814.50000000012</v>
      </c>
      <c r="D1499" s="1">
        <v>0</v>
      </c>
      <c r="E1499" s="1">
        <v>0</v>
      </c>
      <c r="F1499" s="1">
        <v>0</v>
      </c>
      <c r="G1499" s="2">
        <f t="shared" si="34"/>
        <v>18936.290000000005</v>
      </c>
      <c r="H1499" s="2">
        <f t="shared" si="35"/>
        <v>0.49999999988358468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910447.00000000012</v>
      </c>
      <c r="D1501" s="1">
        <v>0</v>
      </c>
      <c r="E1501" s="1">
        <v>0</v>
      </c>
      <c r="F1501" s="1">
        <v>0</v>
      </c>
      <c r="G1501" s="2">
        <f t="shared" si="34"/>
        <v>20029.834000000003</v>
      </c>
      <c r="H1501" s="2">
        <f t="shared" si="35"/>
        <v>1.1641532182693481E-10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723575.91</v>
      </c>
      <c r="D1502" s="1">
        <v>0</v>
      </c>
      <c r="E1502" s="1">
        <v>0</v>
      </c>
      <c r="F1502" s="1">
        <v>0</v>
      </c>
      <c r="G1502" s="2">
        <f t="shared" si="34"/>
        <v>16642.245930000001</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165133.76000000001</v>
      </c>
      <c r="D1503" s="1">
        <v>0</v>
      </c>
      <c r="E1503" s="1">
        <v>0</v>
      </c>
      <c r="F1503" s="1">
        <v>0</v>
      </c>
      <c r="G1503" s="2">
        <f t="shared" si="34"/>
        <v>3963.2102400000003</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6.52</v>
      </c>
      <c r="D1504" s="1">
        <v>0</v>
      </c>
      <c r="E1504" s="1">
        <v>0</v>
      </c>
      <c r="F1504" s="1">
        <v>0</v>
      </c>
      <c r="G1504" s="2">
        <f t="shared" si="34"/>
        <v>0.16300000000000001</v>
      </c>
      <c r="H1504" s="2">
        <f t="shared" si="35"/>
        <v>0.48000000000000043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21730.81</v>
      </c>
      <c r="D1509" s="1">
        <v>0</v>
      </c>
      <c r="E1509" s="1">
        <v>0</v>
      </c>
      <c r="F1509" s="1">
        <v>0</v>
      </c>
      <c r="G1509" s="2">
        <f t="shared" si="34"/>
        <v>651.92430000000002</v>
      </c>
      <c r="H1509" s="2">
        <f t="shared" si="35"/>
        <v>0.18999999999869033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36367.5</v>
      </c>
      <c r="D1510" s="1">
        <v>0</v>
      </c>
      <c r="E1510" s="1">
        <v>0</v>
      </c>
      <c r="F1510" s="1">
        <v>0</v>
      </c>
      <c r="G1510" s="2">
        <f t="shared" si="34"/>
        <v>1127.3924999999999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64609.219999999856</v>
      </c>
      <c r="D1517" s="1">
        <v>0</v>
      </c>
      <c r="E1517" s="1">
        <v>0</v>
      </c>
      <c r="F1517" s="1">
        <v>0</v>
      </c>
      <c r="G1517" s="2">
        <f t="shared" si="34"/>
        <v>2455.1503599999946</v>
      </c>
      <c r="H1517" s="2">
        <f t="shared" si="35"/>
        <v>0.219999999855645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64609.22</v>
      </c>
      <c r="D1576" s="1">
        <v>0</v>
      </c>
      <c r="E1576" s="1">
        <v>0</v>
      </c>
      <c r="F1576" s="1">
        <v>0</v>
      </c>
      <c r="G1576" s="2">
        <f t="shared" si="34"/>
        <v>6267.0943400000006</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250.35</v>
      </c>
      <c r="D1577" s="1">
        <v>0</v>
      </c>
      <c r="E1577" s="1">
        <v>0</v>
      </c>
      <c r="F1577" s="1">
        <v>0</v>
      </c>
      <c r="G1577" s="2">
        <f t="shared" si="34"/>
        <v>24.534300000000002</v>
      </c>
      <c r="H1577" s="2">
        <f t="shared" si="35"/>
        <v>0.34999999999999432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64358.87</v>
      </c>
      <c r="D1578" s="1">
        <v>0</v>
      </c>
      <c r="E1578" s="1">
        <v>0</v>
      </c>
      <c r="F1578" s="1">
        <v>0</v>
      </c>
      <c r="G1578" s="2">
        <f t="shared" si="34"/>
        <v>6371.5281300000006</v>
      </c>
      <c r="H1578" s="2">
        <f t="shared" si="35"/>
        <v>0.12999999999738066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43896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771843.59000000008</v>
      </c>
      <c r="I16" s="170">
        <f>'PR-RAS'!E6</f>
        <v>997213.69000000006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800798.4700000002</v>
      </c>
      <c r="I17" s="170">
        <f>'PR-RAS'!E151</f>
        <v>899098.04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52705.559999999852</v>
      </c>
      <c r="I18" s="170">
        <f>'PR-RAS'!E645</f>
        <v>114453.71000000002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288971.65000000002</v>
      </c>
      <c r="I20" s="173">
        <f>BILANCA!E7</f>
        <v>304733.67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125996.41</v>
      </c>
      <c r="I21" s="175">
        <f>BILANCA!E68</f>
        <v>199386.86000000002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54957.72</v>
      </c>
      <c r="I22" s="175">
        <f>BILANCA!E176</f>
        <v>64609.22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360010.34</v>
      </c>
      <c r="I23" s="177">
        <f>BILANCA!E237</f>
        <v>439511.31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835762.88</v>
      </c>
      <c r="I25" s="175">
        <f>'RAS-funkcijski'!E35</f>
        <v>935465.54</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835762.88</v>
      </c>
      <c r="I28" s="179">
        <f>'RAS-funkcijski'!E141</f>
        <v>935465.54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86.72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86.72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54957.72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64609.219999999856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64609.22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0"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771843.59000000008</v>
      </c>
      <c r="E6" s="51">
        <f>E7+E44+E50+E82+E106+E124+E133+E139</f>
        <v>997213.69000000006</v>
      </c>
      <c r="F6" s="52">
        <f t="shared" ref="F6:F131" si="0">IF(D6&lt;&gt;0,IF(E6/D6&gt;=100,"&gt;&gt;100",E6/D6*100),"-")</f>
        <v>129.19893394463506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471961.59</v>
      </c>
      <c r="E50" s="51">
        <f>E51+E54+E59+E62+E65+E68+E71+E74+E77</f>
        <v>593358.97000000009</v>
      </c>
      <c r="F50" s="52">
        <f t="shared" si="0"/>
        <v>125.72187707054721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64278.93</v>
      </c>
      <c r="F68" s="52" t="str">
        <f t="shared" si="0"/>
        <v>-</v>
      </c>
    </row>
    <row r="69" spans="1:6" ht="12.75" customHeight="1" x14ac:dyDescent="0.2">
      <c r="A69" s="53" t="s">
        <v>184</v>
      </c>
      <c r="B69" s="85" t="s">
        <v>185</v>
      </c>
      <c r="C69" s="50" t="s">
        <v>184</v>
      </c>
      <c r="D69" s="242">
        <v>0</v>
      </c>
      <c r="E69" s="242">
        <v>64278.93</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471961.59</v>
      </c>
      <c r="E74" s="51">
        <f t="shared" si="17"/>
        <v>529080.04</v>
      </c>
      <c r="F74" s="52">
        <f t="shared" si="0"/>
        <v>112.10235137990784</v>
      </c>
    </row>
    <row r="75" spans="1:6" ht="12.75" customHeight="1" x14ac:dyDescent="0.2">
      <c r="A75" s="53" t="s">
        <v>196</v>
      </c>
      <c r="B75" s="85" t="s">
        <v>197</v>
      </c>
      <c r="C75" s="50" t="s">
        <v>196</v>
      </c>
      <c r="D75" s="242">
        <v>471961.59</v>
      </c>
      <c r="E75" s="242">
        <v>529080.04</v>
      </c>
      <c r="F75" s="52">
        <f t="shared" si="0"/>
        <v>112.10235137990784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2552.84</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2552.84</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2552.84</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297329.15999999997</v>
      </c>
      <c r="E133" s="51">
        <f t="shared" si="30"/>
        <v>402307.51</v>
      </c>
      <c r="F133" s="52">
        <f t="shared" ref="F133:F223" si="31">IF(D133&lt;&gt;0,IF(E133/D133&gt;=100,"&gt;&gt;100",E133/D133*100),"-")</f>
        <v>135.30711552139724</v>
      </c>
    </row>
    <row r="134" spans="1:6" ht="24" x14ac:dyDescent="0.2">
      <c r="A134" s="53">
        <v>671</v>
      </c>
      <c r="B134" s="232" t="s">
        <v>314</v>
      </c>
      <c r="C134" s="50" t="s">
        <v>315</v>
      </c>
      <c r="D134" s="51">
        <f t="shared" ref="D134:E134" si="32">SUM(D135:D137)</f>
        <v>297329.15999999997</v>
      </c>
      <c r="E134" s="51">
        <f t="shared" si="32"/>
        <v>402307.51</v>
      </c>
      <c r="F134" s="52">
        <f t="shared" si="31"/>
        <v>135.30711552139724</v>
      </c>
    </row>
    <row r="135" spans="1:6" ht="12.75" customHeight="1" x14ac:dyDescent="0.2">
      <c r="A135" s="53">
        <v>6711</v>
      </c>
      <c r="B135" s="85" t="s">
        <v>316</v>
      </c>
      <c r="C135" s="50" t="s">
        <v>317</v>
      </c>
      <c r="D135" s="242">
        <v>297329.15999999997</v>
      </c>
      <c r="E135" s="242">
        <v>402307.51</v>
      </c>
      <c r="F135" s="52">
        <f t="shared" si="31"/>
        <v>135.30711552139724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1547.21</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1547.21</v>
      </c>
      <c r="F150" s="52" t="str">
        <f t="shared" si="31"/>
        <v>-</v>
      </c>
    </row>
    <row r="151" spans="1:6" ht="12.75" customHeight="1" x14ac:dyDescent="0.2">
      <c r="A151" s="53">
        <v>3</v>
      </c>
      <c r="B151" s="85" t="s">
        <v>348</v>
      </c>
      <c r="C151" s="50" t="s">
        <v>56</v>
      </c>
      <c r="D151" s="51">
        <f t="shared" ref="D151:E151" si="35">D152+D163+D196+D215+D224+D252+D263</f>
        <v>800798.4700000002</v>
      </c>
      <c r="E151" s="51">
        <f t="shared" si="35"/>
        <v>899098.04</v>
      </c>
      <c r="F151" s="52">
        <f t="shared" si="31"/>
        <v>112.27519453177774</v>
      </c>
    </row>
    <row r="152" spans="1:6" ht="12.75" customHeight="1" x14ac:dyDescent="0.2">
      <c r="A152" s="53">
        <v>31</v>
      </c>
      <c r="B152" s="85" t="s">
        <v>349</v>
      </c>
      <c r="C152" s="50" t="s">
        <v>350</v>
      </c>
      <c r="D152" s="51">
        <f t="shared" ref="D152:E152" si="36">D153+D158+D159</f>
        <v>659554.99000000011</v>
      </c>
      <c r="E152" s="51">
        <f t="shared" si="36"/>
        <v>740336.59</v>
      </c>
      <c r="F152" s="52">
        <f t="shared" si="31"/>
        <v>112.24789459935704</v>
      </c>
    </row>
    <row r="153" spans="1:6" ht="12.75" customHeight="1" x14ac:dyDescent="0.2">
      <c r="A153" s="53">
        <v>311</v>
      </c>
      <c r="B153" s="85" t="s">
        <v>351</v>
      </c>
      <c r="C153" s="50" t="s">
        <v>352</v>
      </c>
      <c r="D153" s="51">
        <f t="shared" ref="D153:E153" si="37">SUM(D154:D157)</f>
        <v>542762.33000000007</v>
      </c>
      <c r="E153" s="51">
        <f t="shared" si="37"/>
        <v>592860.22</v>
      </c>
      <c r="F153" s="52">
        <f t="shared" si="31"/>
        <v>109.23017078211745</v>
      </c>
    </row>
    <row r="154" spans="1:6" ht="12.75" customHeight="1" x14ac:dyDescent="0.2">
      <c r="A154" s="53">
        <v>3111</v>
      </c>
      <c r="B154" s="85" t="s">
        <v>353</v>
      </c>
      <c r="C154" s="50" t="s">
        <v>354</v>
      </c>
      <c r="D154" s="242">
        <v>523581.65</v>
      </c>
      <c r="E154" s="242">
        <v>567060.22</v>
      </c>
      <c r="F154" s="52">
        <f t="shared" si="31"/>
        <v>108.30406680600819</v>
      </c>
    </row>
    <row r="155" spans="1:6" ht="12.75" customHeight="1" x14ac:dyDescent="0.2">
      <c r="A155" s="53">
        <v>3112</v>
      </c>
      <c r="B155" s="85" t="s">
        <v>355</v>
      </c>
      <c r="C155" s="50" t="s">
        <v>356</v>
      </c>
      <c r="D155" s="242">
        <v>19180.68</v>
      </c>
      <c r="E155" s="242">
        <v>25800</v>
      </c>
      <c r="F155" s="52">
        <f t="shared" si="31"/>
        <v>134.51035104073475</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43630.36</v>
      </c>
      <c r="E158" s="242">
        <v>70190.12</v>
      </c>
      <c r="F158" s="52">
        <f t="shared" si="31"/>
        <v>160.87449198218852</v>
      </c>
    </row>
    <row r="159" spans="1:6" ht="12.75" customHeight="1" x14ac:dyDescent="0.2">
      <c r="A159" s="53">
        <v>313</v>
      </c>
      <c r="B159" s="85" t="s">
        <v>363</v>
      </c>
      <c r="C159" s="50" t="s">
        <v>364</v>
      </c>
      <c r="D159" s="51">
        <f t="shared" ref="D159:E159" si="38">SUM(D160:D162)</f>
        <v>73162.3</v>
      </c>
      <c r="E159" s="51">
        <f t="shared" si="38"/>
        <v>77286.25</v>
      </c>
      <c r="F159" s="52">
        <f t="shared" si="31"/>
        <v>105.6367145374052</v>
      </c>
    </row>
    <row r="160" spans="1:6" ht="12.75" customHeight="1" x14ac:dyDescent="0.2">
      <c r="A160" s="53">
        <v>3131</v>
      </c>
      <c r="B160" s="85" t="s">
        <v>142</v>
      </c>
      <c r="C160" s="50" t="s">
        <v>365</v>
      </c>
      <c r="D160" s="242">
        <v>2967.55</v>
      </c>
      <c r="E160" s="242">
        <v>0</v>
      </c>
      <c r="F160" s="52">
        <f t="shared" si="31"/>
        <v>0</v>
      </c>
    </row>
    <row r="161" spans="1:6" ht="12.75" customHeight="1" x14ac:dyDescent="0.2">
      <c r="A161" s="53">
        <v>3132</v>
      </c>
      <c r="B161" s="85" t="s">
        <v>366</v>
      </c>
      <c r="C161" s="50" t="s">
        <v>367</v>
      </c>
      <c r="D161" s="242">
        <v>70194.75</v>
      </c>
      <c r="E161" s="242">
        <v>77286.25</v>
      </c>
      <c r="F161" s="52">
        <f t="shared" si="31"/>
        <v>110.10260738872921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141159.55000000002</v>
      </c>
      <c r="E163" s="51">
        <f t="shared" si="39"/>
        <v>158741.26999999999</v>
      </c>
      <c r="F163" s="52">
        <f t="shared" si="31"/>
        <v>112.45521114228542</v>
      </c>
    </row>
    <row r="164" spans="1:6" ht="12.75" customHeight="1" x14ac:dyDescent="0.2">
      <c r="A164" s="53">
        <v>321</v>
      </c>
      <c r="B164" s="85" t="s">
        <v>372</v>
      </c>
      <c r="C164" s="50" t="s">
        <v>373</v>
      </c>
      <c r="D164" s="51">
        <f t="shared" ref="D164:E164" si="40">SUM(D165:D168)</f>
        <v>39804.43</v>
      </c>
      <c r="E164" s="51">
        <f t="shared" si="40"/>
        <v>33820.28</v>
      </c>
      <c r="F164" s="52">
        <f t="shared" si="31"/>
        <v>84.966120605168811</v>
      </c>
    </row>
    <row r="165" spans="1:6" ht="12.75" customHeight="1" x14ac:dyDescent="0.2">
      <c r="A165" s="53">
        <v>3211</v>
      </c>
      <c r="B165" s="85" t="s">
        <v>374</v>
      </c>
      <c r="C165" s="50" t="s">
        <v>375</v>
      </c>
      <c r="D165" s="242">
        <v>12270.09</v>
      </c>
      <c r="E165" s="242">
        <v>11391.27</v>
      </c>
      <c r="F165" s="52">
        <f t="shared" si="31"/>
        <v>92.837705346904556</v>
      </c>
    </row>
    <row r="166" spans="1:6" ht="12.75" customHeight="1" x14ac:dyDescent="0.2">
      <c r="A166" s="53">
        <v>3212</v>
      </c>
      <c r="B166" s="85" t="s">
        <v>376</v>
      </c>
      <c r="C166" s="50" t="s">
        <v>377</v>
      </c>
      <c r="D166" s="242">
        <v>24283.96</v>
      </c>
      <c r="E166" s="242">
        <v>17711</v>
      </c>
      <c r="F166" s="52">
        <f t="shared" si="31"/>
        <v>72.932915389417545</v>
      </c>
    </row>
    <row r="167" spans="1:6" ht="12.75" customHeight="1" x14ac:dyDescent="0.2">
      <c r="A167" s="53">
        <v>3213</v>
      </c>
      <c r="B167" s="85" t="s">
        <v>378</v>
      </c>
      <c r="C167" s="50" t="s">
        <v>379</v>
      </c>
      <c r="D167" s="242">
        <v>3250.38</v>
      </c>
      <c r="E167" s="242">
        <v>4718.01</v>
      </c>
      <c r="F167" s="52">
        <f t="shared" si="31"/>
        <v>145.15256677680765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15295.59</v>
      </c>
      <c r="E169" s="51">
        <f t="shared" si="41"/>
        <v>13681.400000000001</v>
      </c>
      <c r="F169" s="52">
        <f t="shared" si="31"/>
        <v>89.446696727618885</v>
      </c>
    </row>
    <row r="170" spans="1:6" ht="12.75" customHeight="1" x14ac:dyDescent="0.2">
      <c r="A170" s="53">
        <v>3221</v>
      </c>
      <c r="B170" s="85" t="s">
        <v>384</v>
      </c>
      <c r="C170" s="50" t="s">
        <v>385</v>
      </c>
      <c r="D170" s="242">
        <v>4878.82</v>
      </c>
      <c r="E170" s="242">
        <v>2945.83</v>
      </c>
      <c r="F170" s="52">
        <f t="shared" si="31"/>
        <v>60.379968926912653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10219.4</v>
      </c>
      <c r="E172" s="242">
        <v>9785.0300000000007</v>
      </c>
      <c r="F172" s="52">
        <f t="shared" si="31"/>
        <v>95.749554768381714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197.37</v>
      </c>
      <c r="E174" s="242">
        <v>950.54</v>
      </c>
      <c r="F174" s="52">
        <f t="shared" si="31"/>
        <v>481.60308050868929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76864.960000000006</v>
      </c>
      <c r="E177" s="51">
        <f t="shared" si="42"/>
        <v>101428.95999999999</v>
      </c>
      <c r="F177" s="52">
        <f t="shared" si="31"/>
        <v>131.95734441285077</v>
      </c>
    </row>
    <row r="178" spans="1:6" ht="12.75" customHeight="1" x14ac:dyDescent="0.2">
      <c r="A178" s="53">
        <v>3231</v>
      </c>
      <c r="B178" s="85" t="s">
        <v>400</v>
      </c>
      <c r="C178" s="50" t="s">
        <v>401</v>
      </c>
      <c r="D178" s="242">
        <v>9169.91</v>
      </c>
      <c r="E178" s="242">
        <v>8754.4</v>
      </c>
      <c r="F178" s="52">
        <f t="shared" si="31"/>
        <v>95.468766869031427</v>
      </c>
    </row>
    <row r="179" spans="1:6" ht="12.75" customHeight="1" x14ac:dyDescent="0.2">
      <c r="A179" s="53">
        <v>3232</v>
      </c>
      <c r="B179" s="85" t="s">
        <v>402</v>
      </c>
      <c r="C179" s="50" t="s">
        <v>403</v>
      </c>
      <c r="D179" s="242">
        <v>15133.29</v>
      </c>
      <c r="E179" s="242">
        <v>56130.45</v>
      </c>
      <c r="F179" s="52">
        <f t="shared" si="31"/>
        <v>370.90711933756631</v>
      </c>
    </row>
    <row r="180" spans="1:6" ht="12.75" customHeight="1" x14ac:dyDescent="0.2">
      <c r="A180" s="53">
        <v>3233</v>
      </c>
      <c r="B180" s="85" t="s">
        <v>404</v>
      </c>
      <c r="C180" s="50" t="s">
        <v>405</v>
      </c>
      <c r="D180" s="242">
        <v>6889.04</v>
      </c>
      <c r="E180" s="242">
        <v>4752.96</v>
      </c>
      <c r="F180" s="52">
        <f t="shared" si="31"/>
        <v>68.993067248847453</v>
      </c>
    </row>
    <row r="181" spans="1:6" ht="12.75" customHeight="1" x14ac:dyDescent="0.2">
      <c r="A181" s="53">
        <v>3234</v>
      </c>
      <c r="B181" s="85" t="s">
        <v>406</v>
      </c>
      <c r="C181" s="50" t="s">
        <v>407</v>
      </c>
      <c r="D181" s="242">
        <v>1003.91</v>
      </c>
      <c r="E181" s="242">
        <v>3415.43</v>
      </c>
      <c r="F181" s="52">
        <f t="shared" si="31"/>
        <v>340.2127680768196</v>
      </c>
    </row>
    <row r="182" spans="1:6" ht="12.75" customHeight="1" x14ac:dyDescent="0.2">
      <c r="A182" s="53">
        <v>3235</v>
      </c>
      <c r="B182" s="85" t="s">
        <v>408</v>
      </c>
      <c r="C182" s="50" t="s">
        <v>409</v>
      </c>
      <c r="D182" s="242">
        <v>26652.67</v>
      </c>
      <c r="E182" s="242">
        <v>7092.67</v>
      </c>
      <c r="F182" s="52">
        <f t="shared" si="31"/>
        <v>26.611480200670329</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6418.47</v>
      </c>
      <c r="E184" s="242">
        <v>0</v>
      </c>
      <c r="F184" s="52">
        <f t="shared" si="31"/>
        <v>0</v>
      </c>
    </row>
    <row r="185" spans="1:6" ht="12.75" customHeight="1" x14ac:dyDescent="0.2">
      <c r="A185" s="53">
        <v>3238</v>
      </c>
      <c r="B185" s="85" t="s">
        <v>414</v>
      </c>
      <c r="C185" s="50" t="s">
        <v>415</v>
      </c>
      <c r="D185" s="242">
        <v>429.45</v>
      </c>
      <c r="E185" s="242">
        <v>13424.67</v>
      </c>
      <c r="F185" s="52">
        <f t="shared" si="31"/>
        <v>3126.0146699266502</v>
      </c>
    </row>
    <row r="186" spans="1:6" ht="12.75" customHeight="1" x14ac:dyDescent="0.2">
      <c r="A186" s="53">
        <v>3239</v>
      </c>
      <c r="B186" s="85" t="s">
        <v>416</v>
      </c>
      <c r="C186" s="50" t="s">
        <v>417</v>
      </c>
      <c r="D186" s="242">
        <v>11168.22</v>
      </c>
      <c r="E186" s="242">
        <v>7858.38</v>
      </c>
      <c r="F186" s="52">
        <f t="shared" si="31"/>
        <v>70.363764324126848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9194.57</v>
      </c>
      <c r="E188" s="51">
        <f t="shared" si="43"/>
        <v>9810.6299999999992</v>
      </c>
      <c r="F188" s="52">
        <f t="shared" si="31"/>
        <v>106.70025895718886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5649.79</v>
      </c>
      <c r="E190" s="242">
        <v>8679.1200000000008</v>
      </c>
      <c r="F190" s="52">
        <f t="shared" si="31"/>
        <v>153.61845307524706</v>
      </c>
    </row>
    <row r="191" spans="1:6" ht="12.75" customHeight="1" x14ac:dyDescent="0.2">
      <c r="A191" s="53">
        <v>3293</v>
      </c>
      <c r="B191" s="85" t="s">
        <v>426</v>
      </c>
      <c r="C191" s="50" t="s">
        <v>427</v>
      </c>
      <c r="D191" s="242">
        <v>2477.0700000000002</v>
      </c>
      <c r="E191" s="242">
        <v>275.14999999999998</v>
      </c>
      <c r="F191" s="52">
        <f t="shared" si="31"/>
        <v>11.107881489017265</v>
      </c>
    </row>
    <row r="192" spans="1:6" ht="12.75" customHeight="1" x14ac:dyDescent="0.2">
      <c r="A192" s="53">
        <v>3294</v>
      </c>
      <c r="B192" s="85" t="s">
        <v>428</v>
      </c>
      <c r="C192" s="50" t="s">
        <v>429</v>
      </c>
      <c r="D192" s="242">
        <v>200.05</v>
      </c>
      <c r="E192" s="242">
        <v>240</v>
      </c>
      <c r="F192" s="52">
        <f t="shared" si="31"/>
        <v>119.97000749812545</v>
      </c>
    </row>
    <row r="193" spans="1:6" ht="12.75" customHeight="1" x14ac:dyDescent="0.2">
      <c r="A193" s="53">
        <v>3295</v>
      </c>
      <c r="B193" s="85" t="s">
        <v>430</v>
      </c>
      <c r="C193" s="50" t="s">
        <v>431</v>
      </c>
      <c r="D193" s="242">
        <v>83.37</v>
      </c>
      <c r="E193" s="242">
        <v>12.64</v>
      </c>
      <c r="F193" s="52">
        <f t="shared" si="31"/>
        <v>15.161329015233296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784.29</v>
      </c>
      <c r="E195" s="242">
        <v>603.72</v>
      </c>
      <c r="F195" s="52">
        <f t="shared" si="31"/>
        <v>76.976628543013433</v>
      </c>
    </row>
    <row r="196" spans="1:6" ht="12.75" customHeight="1" x14ac:dyDescent="0.2">
      <c r="A196" s="53">
        <v>34</v>
      </c>
      <c r="B196" s="232" t="s">
        <v>436</v>
      </c>
      <c r="C196" s="50" t="s">
        <v>437</v>
      </c>
      <c r="D196" s="51">
        <f t="shared" ref="D196:E196" si="44">D197+D202+D210</f>
        <v>83.93</v>
      </c>
      <c r="E196" s="51">
        <f t="shared" si="44"/>
        <v>20.18</v>
      </c>
      <c r="F196" s="52">
        <f t="shared" si="31"/>
        <v>24.043846062194685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83.93</v>
      </c>
      <c r="E210" s="51">
        <f t="shared" si="47"/>
        <v>20.18</v>
      </c>
      <c r="F210" s="52">
        <f t="shared" si="31"/>
        <v>24.043846062194685</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83.37</v>
      </c>
      <c r="E212" s="242">
        <v>13.66</v>
      </c>
      <c r="F212" s="52">
        <f t="shared" si="31"/>
        <v>16.384790692095478</v>
      </c>
    </row>
    <row r="213" spans="1:6" ht="12.75" customHeight="1" x14ac:dyDescent="0.2">
      <c r="A213" s="53">
        <v>3433</v>
      </c>
      <c r="B213" s="85" t="s">
        <v>470</v>
      </c>
      <c r="C213" s="50" t="s">
        <v>471</v>
      </c>
      <c r="D213" s="242">
        <v>0.56000000000000005</v>
      </c>
      <c r="E213" s="242">
        <v>6.52</v>
      </c>
      <c r="F213" s="52">
        <f t="shared" si="31"/>
        <v>1164.285714285714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800798.4700000002</v>
      </c>
      <c r="E289" s="51">
        <f t="shared" si="79"/>
        <v>899098.04</v>
      </c>
      <c r="F289" s="52">
        <f t="shared" si="76"/>
        <v>112.27519453177774</v>
      </c>
    </row>
    <row r="290" spans="1:6" ht="12.75" customHeight="1" x14ac:dyDescent="0.2">
      <c r="A290" s="53" t="s">
        <v>609</v>
      </c>
      <c r="B290" s="85" t="s">
        <v>620</v>
      </c>
      <c r="C290" s="50" t="s">
        <v>621</v>
      </c>
      <c r="D290" s="51">
        <f>IF(D6&gt;=D289,D6-D289,0)</f>
        <v>0</v>
      </c>
      <c r="E290" s="51">
        <f>IF(E6&gt;=E289,E6-E289,0)</f>
        <v>98115.650000000023</v>
      </c>
      <c r="F290" s="52" t="str">
        <f t="shared" si="76"/>
        <v>-</v>
      </c>
    </row>
    <row r="291" spans="1:6" ht="12.75" customHeight="1" x14ac:dyDescent="0.2">
      <c r="A291" s="53" t="s">
        <v>609</v>
      </c>
      <c r="B291" s="85" t="s">
        <v>622</v>
      </c>
      <c r="C291" s="50" t="s">
        <v>623</v>
      </c>
      <c r="D291" s="51">
        <f>IF(D289&gt;=D6,D289-D6,0)</f>
        <v>28954.880000000121</v>
      </c>
      <c r="E291" s="51">
        <f>IF(E289&gt;=E6,E289-E6,0)</f>
        <v>0</v>
      </c>
      <c r="F291" s="52">
        <f t="shared" si="76"/>
        <v>0</v>
      </c>
    </row>
    <row r="292" spans="1:6" ht="12.75" customHeight="1" x14ac:dyDescent="0.2">
      <c r="A292" s="53">
        <v>92211</v>
      </c>
      <c r="B292" s="85" t="s">
        <v>624</v>
      </c>
      <c r="C292" s="50" t="s">
        <v>625</v>
      </c>
      <c r="D292" s="242">
        <v>116624.85</v>
      </c>
      <c r="E292" s="242">
        <v>52705.56</v>
      </c>
      <c r="F292" s="52">
        <f t="shared" si="76"/>
        <v>45.192392530408391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6126.44</v>
      </c>
      <c r="E294" s="242">
        <v>8117.24</v>
      </c>
      <c r="F294" s="52">
        <f t="shared" si="76"/>
        <v>132.49521745091766</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34964.410000000003</v>
      </c>
      <c r="E350" s="51">
        <f t="shared" si="95"/>
        <v>36367.5</v>
      </c>
      <c r="F350" s="52">
        <f t="shared" si="81"/>
        <v>104.01290912673772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34964.410000000003</v>
      </c>
      <c r="E363" s="51">
        <f t="shared" si="99"/>
        <v>36367.5</v>
      </c>
      <c r="F363" s="52">
        <f t="shared" si="81"/>
        <v>104.01290912673772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34964.410000000003</v>
      </c>
      <c r="E369" s="51">
        <f t="shared" si="101"/>
        <v>5241.63</v>
      </c>
      <c r="F369" s="52">
        <f t="shared" si="81"/>
        <v>14.99132975502804</v>
      </c>
    </row>
    <row r="370" spans="1:6" ht="12.75" customHeight="1" x14ac:dyDescent="0.2">
      <c r="A370" s="53">
        <v>4221</v>
      </c>
      <c r="B370" s="85" t="s">
        <v>675</v>
      </c>
      <c r="C370" s="50" t="s">
        <v>767</v>
      </c>
      <c r="D370" s="242">
        <v>32535.599999999999</v>
      </c>
      <c r="E370" s="242">
        <v>3370.63</v>
      </c>
      <c r="F370" s="52">
        <f t="shared" si="81"/>
        <v>10.359821241962651</v>
      </c>
    </row>
    <row r="371" spans="1:6" ht="12.75" customHeight="1" x14ac:dyDescent="0.2">
      <c r="A371" s="53">
        <v>4222</v>
      </c>
      <c r="B371" s="85" t="s">
        <v>768</v>
      </c>
      <c r="C371" s="50" t="s">
        <v>769</v>
      </c>
      <c r="D371" s="242">
        <v>1449.9</v>
      </c>
      <c r="E371" s="242"/>
      <c r="F371" s="52">
        <f t="shared" si="81"/>
        <v>0</v>
      </c>
    </row>
    <row r="372" spans="1:6" ht="12.75" customHeight="1" x14ac:dyDescent="0.2">
      <c r="A372" s="53">
        <v>4223</v>
      </c>
      <c r="B372" s="85" t="s">
        <v>679</v>
      </c>
      <c r="C372" s="50" t="s">
        <v>770</v>
      </c>
      <c r="D372" s="242">
        <v>0</v>
      </c>
      <c r="E372" s="242">
        <v>1216.7</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978.91</v>
      </c>
      <c r="E376" s="242">
        <v>654.29999999999995</v>
      </c>
      <c r="F376" s="52">
        <f t="shared" si="81"/>
        <v>66.839648180118701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31125.87</v>
      </c>
      <c r="F378" s="52" t="str">
        <f t="shared" si="81"/>
        <v>-</v>
      </c>
    </row>
    <row r="379" spans="1:6" ht="12.75" customHeight="1" x14ac:dyDescent="0.2">
      <c r="A379" s="53">
        <v>4231</v>
      </c>
      <c r="B379" s="85" t="s">
        <v>693</v>
      </c>
      <c r="C379" s="50" t="s">
        <v>778</v>
      </c>
      <c r="D379" s="242">
        <v>0</v>
      </c>
      <c r="E379" s="242">
        <v>31125.87</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34964.410000000003</v>
      </c>
      <c r="E408" s="51">
        <f t="shared" si="111"/>
        <v>36367.5</v>
      </c>
      <c r="F408" s="52">
        <f t="shared" si="81"/>
        <v>104.01290912673772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771843.59000000008</v>
      </c>
      <c r="E412" s="51">
        <f>E6+E298</f>
        <v>997213.69000000006</v>
      </c>
      <c r="F412" s="52">
        <f t="shared" si="81"/>
        <v>129.19893394463506</v>
      </c>
    </row>
    <row r="413" spans="1:6" ht="12.75" customHeight="1" x14ac:dyDescent="0.2">
      <c r="A413" s="53" t="s">
        <v>609</v>
      </c>
      <c r="B413" s="85" t="s">
        <v>832</v>
      </c>
      <c r="C413" s="50" t="s">
        <v>833</v>
      </c>
      <c r="D413" s="51">
        <f t="shared" ref="D413:E413" si="112">D289+D350</f>
        <v>835762.88000000024</v>
      </c>
      <c r="E413" s="51">
        <f t="shared" si="112"/>
        <v>935465.54</v>
      </c>
      <c r="F413" s="52">
        <f t="shared" si="81"/>
        <v>111.92953915349769</v>
      </c>
    </row>
    <row r="414" spans="1:6" ht="12.75" customHeight="1" x14ac:dyDescent="0.2">
      <c r="A414" s="53" t="s">
        <v>609</v>
      </c>
      <c r="B414" s="85" t="s">
        <v>834</v>
      </c>
      <c r="C414" s="50" t="s">
        <v>835</v>
      </c>
      <c r="D414" s="51">
        <f t="shared" ref="D414:E414" si="113">IF(D412&gt;=D413,D412-D413,0)</f>
        <v>0</v>
      </c>
      <c r="E414" s="51">
        <f t="shared" si="113"/>
        <v>61748.150000000023</v>
      </c>
      <c r="F414" s="52" t="str">
        <f t="shared" si="81"/>
        <v>-</v>
      </c>
    </row>
    <row r="415" spans="1:6" ht="12.75" customHeight="1" x14ac:dyDescent="0.2">
      <c r="A415" s="53" t="s">
        <v>609</v>
      </c>
      <c r="B415" s="85" t="s">
        <v>836</v>
      </c>
      <c r="C415" s="50" t="s">
        <v>837</v>
      </c>
      <c r="D415" s="51">
        <f t="shared" ref="D415:E415" si="114">IF(D413&gt;=D412,D413-D412,0)</f>
        <v>63919.290000000154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116624.85</v>
      </c>
      <c r="E416" s="51">
        <f t="shared" si="115"/>
        <v>52705.56</v>
      </c>
      <c r="F416" s="52">
        <f t="shared" si="81"/>
        <v>45.192392530408391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6126.44</v>
      </c>
      <c r="E418" s="62">
        <f t="shared" si="117"/>
        <v>8117.24</v>
      </c>
      <c r="F418" s="57">
        <f t="shared" si="81"/>
        <v>132.49521745091766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771843.59000000008</v>
      </c>
      <c r="E639" s="51">
        <f t="shared" si="180"/>
        <v>997213.69000000006</v>
      </c>
      <c r="F639" s="52">
        <f t="shared" si="119"/>
        <v>129.19893394463506</v>
      </c>
    </row>
    <row r="640" spans="1:6" ht="12.75" customHeight="1" x14ac:dyDescent="0.2">
      <c r="A640" s="53" t="s">
        <v>609</v>
      </c>
      <c r="B640" s="85" t="s">
        <v>1278</v>
      </c>
      <c r="C640" s="50" t="s">
        <v>1279</v>
      </c>
      <c r="D640" s="51">
        <f t="shared" ref="D640:E640" si="181">D413+D528</f>
        <v>835762.88000000024</v>
      </c>
      <c r="E640" s="51">
        <f t="shared" si="181"/>
        <v>935465.54</v>
      </c>
      <c r="F640" s="52">
        <f t="shared" si="119"/>
        <v>111.92953915349769</v>
      </c>
    </row>
    <row r="641" spans="1:6" ht="12.75" customHeight="1" x14ac:dyDescent="0.2">
      <c r="A641" s="53" t="s">
        <v>609</v>
      </c>
      <c r="B641" s="85" t="s">
        <v>1280</v>
      </c>
      <c r="C641" s="50" t="s">
        <v>1281</v>
      </c>
      <c r="D641" s="51">
        <f t="shared" ref="D641:E641" si="182">IF(D639&gt;=D640,D639-D640,0)</f>
        <v>0</v>
      </c>
      <c r="E641" s="51">
        <f t="shared" si="182"/>
        <v>61748.150000000023</v>
      </c>
      <c r="F641" s="52" t="str">
        <f t="shared" si="119"/>
        <v>-</v>
      </c>
    </row>
    <row r="642" spans="1:6" ht="12.75" customHeight="1" x14ac:dyDescent="0.2">
      <c r="A642" s="53" t="s">
        <v>609</v>
      </c>
      <c r="B642" s="85" t="s">
        <v>1282</v>
      </c>
      <c r="C642" s="50" t="s">
        <v>1283</v>
      </c>
      <c r="D642" s="51">
        <f t="shared" ref="D642:E642" si="183">IF(D640&gt;=D639,D640-D639,0)</f>
        <v>63919.290000000154</v>
      </c>
      <c r="E642" s="51">
        <f t="shared" si="183"/>
        <v>0</v>
      </c>
      <c r="F642" s="52">
        <f t="shared" si="119"/>
        <v>0</v>
      </c>
    </row>
    <row r="643" spans="1:6" ht="24" x14ac:dyDescent="0.2">
      <c r="A643" s="60" t="s">
        <v>1284</v>
      </c>
      <c r="B643" s="85" t="s">
        <v>1285</v>
      </c>
      <c r="C643" s="61" t="s">
        <v>1284</v>
      </c>
      <c r="D643" s="51">
        <f t="shared" ref="D643:E643" si="184">IF(D416-D417+D637-D638&gt;=0,D416-D417+D637-D638,0)</f>
        <v>116624.85</v>
      </c>
      <c r="E643" s="51">
        <f t="shared" si="184"/>
        <v>52705.56</v>
      </c>
      <c r="F643" s="52">
        <f t="shared" si="119"/>
        <v>45.192392530408391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52705.559999999852</v>
      </c>
      <c r="E645" s="51">
        <f t="shared" si="186"/>
        <v>114453.71000000002</v>
      </c>
      <c r="F645" s="52">
        <f t="shared" si="119"/>
        <v>217.15680470902944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v>
      </c>
      <c r="E654" s="262">
        <v>24</v>
      </c>
      <c r="F654" s="52">
        <f t="shared" si="188"/>
        <v>96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24</v>
      </c>
      <c r="E656" s="262">
        <v>22</v>
      </c>
      <c r="F656" s="52">
        <f t="shared" si="188"/>
        <v>91.666666666666657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64278.93</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471961.59</v>
      </c>
      <c r="E694" s="242">
        <v>529080.04</v>
      </c>
      <c r="F694" s="52">
        <f t="shared" si="188"/>
        <v>112.10235137990784</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2552.84</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1021.62</v>
      </c>
      <c r="F717" s="52" t="str">
        <f t="shared" si="188"/>
        <v>-</v>
      </c>
    </row>
    <row r="718" spans="1:6" ht="12.75" customHeight="1" x14ac:dyDescent="0.2">
      <c r="A718" s="53">
        <v>32121</v>
      </c>
      <c r="B718" s="85" t="s">
        <v>1416</v>
      </c>
      <c r="C718" s="50" t="s">
        <v>1417</v>
      </c>
      <c r="D718" s="242">
        <v>24283.96</v>
      </c>
      <c r="E718" s="242">
        <v>17711</v>
      </c>
      <c r="F718" s="52">
        <f t="shared" si="188"/>
        <v>72.932915389417545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3427.8</v>
      </c>
      <c r="E726" s="242">
        <v>5364.39</v>
      </c>
      <c r="F726" s="52">
        <f t="shared" si="190"/>
        <v>156.49658673201469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2"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414968.06000000006</v>
      </c>
      <c r="E6" s="229">
        <f t="shared" si="0"/>
        <v>504120.53</v>
      </c>
      <c r="F6" s="230">
        <f t="shared" ref="F6:F260" si="1">IF(D6&gt;0,IF(E6/D6&gt;=100,"&gt;&gt;100",E6/D6*100),"-")</f>
        <v>121.48417639661231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288971.65000000002</v>
      </c>
      <c r="E7" s="104">
        <f t="shared" si="2"/>
        <v>304733.67</v>
      </c>
      <c r="F7" s="93">
        <f t="shared" si="1"/>
        <v>105.45452123071588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217681.3</v>
      </c>
      <c r="E8" s="104">
        <f>E9+E10-E11</f>
        <v>217681.3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232838.24</v>
      </c>
      <c r="E10" s="247">
        <v>232838.24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15156.94</v>
      </c>
      <c r="E11" s="247">
        <v>15156.94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71290.350000000049</v>
      </c>
      <c r="E12" s="104">
        <f t="shared" si="3"/>
        <v>87052.37</v>
      </c>
      <c r="F12" s="93">
        <f t="shared" si="1"/>
        <v>122.1096123107825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18016.920000000002</v>
      </c>
      <c r="E13" s="104">
        <f t="shared" si="4"/>
        <v>16281.410000000003</v>
      </c>
      <c r="F13" s="93">
        <f t="shared" si="1"/>
        <v>90.367332485241661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34710.19</v>
      </c>
      <c r="E15" s="247">
        <v>34710.19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16693.27</v>
      </c>
      <c r="E18" s="247">
        <v>18428.78</v>
      </c>
      <c r="F18" s="93">
        <f t="shared" si="1"/>
        <v>110.39646516230792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51098.550000000047</v>
      </c>
      <c r="E19" s="104">
        <f t="shared" si="5"/>
        <v>40682.619999999995</v>
      </c>
      <c r="F19" s="93">
        <f t="shared" si="1"/>
        <v>79.615996931419701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161827.14000000001</v>
      </c>
      <c r="E20" s="247">
        <v>160507.15</v>
      </c>
      <c r="F20" s="93">
        <f t="shared" si="1"/>
        <v>99.184320998319549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7108.23</v>
      </c>
      <c r="E21" s="247">
        <v>9235.84</v>
      </c>
      <c r="F21" s="93">
        <f t="shared" si="1"/>
        <v>129.93164261707909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24181.52</v>
      </c>
      <c r="E22" s="247">
        <v>24181.52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92013.4</v>
      </c>
      <c r="E26" s="247">
        <v>93525.61</v>
      </c>
      <c r="F26" s="93">
        <f t="shared" si="1"/>
        <v>101.64346714717641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234031.74</v>
      </c>
      <c r="E28" s="247">
        <v>246767.5</v>
      </c>
      <c r="F28" s="93">
        <f t="shared" si="1"/>
        <v>105.44189433450353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2174.8800000000047</v>
      </c>
      <c r="E29" s="104">
        <f t="shared" si="6"/>
        <v>30088.339999999997</v>
      </c>
      <c r="F29" s="93">
        <f t="shared" si="1"/>
        <v>1383.4482822040725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38543.69</v>
      </c>
      <c r="E30" s="247">
        <v>69669.56</v>
      </c>
      <c r="F30" s="93">
        <f t="shared" si="1"/>
        <v>180.75477464664124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36368.81</v>
      </c>
      <c r="E34" s="247">
        <v>39581.22</v>
      </c>
      <c r="F34" s="93">
        <f t="shared" si="1"/>
        <v>108.83287080330648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1328.72</v>
      </c>
      <c r="E54" s="247">
        <v>1742.8</v>
      </c>
      <c r="F54" s="93">
        <f t="shared" si="1"/>
        <v>131.1638268408694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1328.72</v>
      </c>
      <c r="E55" s="247">
        <v>1742.8</v>
      </c>
      <c r="F55" s="93">
        <f t="shared" si="1"/>
        <v>131.1638268408694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125996.41</v>
      </c>
      <c r="E68" s="104">
        <f t="shared" si="13"/>
        <v>199386.86000000002</v>
      </c>
      <c r="F68" s="93">
        <f t="shared" si="1"/>
        <v>158.24804849598493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8905.5300000000007</v>
      </c>
      <c r="E78" s="104">
        <f>E79+SUM(E82:E84)-E85+E86</f>
        <v>8047.73</v>
      </c>
      <c r="F78" s="93">
        <f t="shared" si="1"/>
        <v>90.367782714785079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8905.5300000000007</v>
      </c>
      <c r="E86" s="247">
        <v>8047.73</v>
      </c>
      <c r="F86" s="93">
        <f t="shared" si="1"/>
        <v>90.367782714785079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117090.88</v>
      </c>
      <c r="E146" s="104">
        <f t="shared" si="26"/>
        <v>191339.13</v>
      </c>
      <c r="F146" s="93">
        <f t="shared" si="1"/>
        <v>163.41078826976104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117090.88</v>
      </c>
      <c r="E161" s="247">
        <v>191339.13</v>
      </c>
      <c r="F161" s="93">
        <f t="shared" si="1"/>
        <v>163.41078826976104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414968.06000000006</v>
      </c>
      <c r="E175" s="104">
        <f t="shared" si="30"/>
        <v>504120.53</v>
      </c>
      <c r="F175" s="93">
        <f t="shared" si="1"/>
        <v>121.48417639661231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54957.72</v>
      </c>
      <c r="E176" s="104">
        <f t="shared" si="31"/>
        <v>64609.22</v>
      </c>
      <c r="F176" s="93">
        <f t="shared" si="1"/>
        <v>117.56168196206103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54957.72</v>
      </c>
      <c r="E177" s="104">
        <f t="shared" si="32"/>
        <v>64609.22</v>
      </c>
      <c r="F177" s="93">
        <f t="shared" si="1"/>
        <v>117.56168196206103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48133.38</v>
      </c>
      <c r="E178" s="247">
        <v>59461.57</v>
      </c>
      <c r="F178" s="93">
        <f t="shared" si="1"/>
        <v>123.53499795775822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3846.47</v>
      </c>
      <c r="E179" s="247">
        <v>4897.3</v>
      </c>
      <c r="F179" s="93">
        <f t="shared" si="1"/>
        <v>127.31933435071639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2977.87</v>
      </c>
      <c r="E188" s="247">
        <v>250.35</v>
      </c>
      <c r="F188" s="93">
        <f t="shared" si="1"/>
        <v>8.4070157528703415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360010.34</v>
      </c>
      <c r="E237" s="104">
        <f t="shared" si="41"/>
        <v>439511.31</v>
      </c>
      <c r="F237" s="93">
        <f t="shared" si="1"/>
        <v>122.08296850584901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301178.34000000003</v>
      </c>
      <c r="E238" s="104">
        <f t="shared" si="42"/>
        <v>316940.36</v>
      </c>
      <c r="F238" s="93">
        <f t="shared" si="1"/>
        <v>105.23345071893281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301178.34000000003</v>
      </c>
      <c r="E239" s="104">
        <f t="shared" si="43"/>
        <v>316940.36</v>
      </c>
      <c r="F239" s="93">
        <f t="shared" si="1"/>
        <v>105.23345071893281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288971.65000000002</v>
      </c>
      <c r="E240" s="247">
        <v>304733.67</v>
      </c>
      <c r="F240" s="93">
        <f t="shared" si="1"/>
        <v>105.45452123071588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12206.69</v>
      </c>
      <c r="E241" s="247">
        <v>12206.69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52705.56</v>
      </c>
      <c r="E245" s="104">
        <f t="shared" si="45"/>
        <v>114453.71</v>
      </c>
      <c r="F245" s="93">
        <f t="shared" si="1"/>
        <v>217.15680470902882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52705.56</v>
      </c>
      <c r="E246" s="104">
        <f t="shared" si="46"/>
        <v>114453.71</v>
      </c>
      <c r="F246" s="93">
        <f t="shared" si="1"/>
        <v>217.15680470902882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52705.56</v>
      </c>
      <c r="E247" s="247">
        <v>114453.71</v>
      </c>
      <c r="F247" s="93">
        <f t="shared" si="1"/>
        <v>217.15680470902882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6126.44</v>
      </c>
      <c r="E255" s="247">
        <v>8117.24</v>
      </c>
      <c r="F255" s="93">
        <f t="shared" si="1"/>
        <v>132.49521745091766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476378.54</v>
      </c>
      <c r="E259" s="104">
        <f t="shared" si="49"/>
        <v>453116.29</v>
      </c>
      <c r="F259" s="93">
        <f t="shared" si="1"/>
        <v>95.116856019584759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476378.54</v>
      </c>
      <c r="E260" s="248">
        <v>453116.29</v>
      </c>
      <c r="F260" s="97">
        <f t="shared" si="1"/>
        <v>95.116856019584759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117090.88</v>
      </c>
      <c r="E265" s="247">
        <v>191339.13</v>
      </c>
      <c r="F265" s="93">
        <f t="shared" si="50"/>
        <v>163.41078826976104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185.29</v>
      </c>
      <c r="E268" s="247">
        <v>250.35</v>
      </c>
      <c r="F268" s="93">
        <f t="shared" si="50"/>
        <v>135.11252631010848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8720.24</v>
      </c>
      <c r="E271" s="247">
        <v>7797.38</v>
      </c>
      <c r="F271" s="93">
        <f t="shared" si="50"/>
        <v>89.417034393548803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117090.88</v>
      </c>
      <c r="E286" s="247">
        <v>191339.13</v>
      </c>
      <c r="F286" s="93">
        <f t="shared" si="50"/>
        <v>163.41078826976104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54957.72</v>
      </c>
      <c r="E288" s="247">
        <v>64609.22</v>
      </c>
      <c r="F288" s="93">
        <f t="shared" si="50"/>
        <v>117.56168196206103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2977.87</v>
      </c>
      <c r="E302" s="247">
        <v>250.35</v>
      </c>
      <c r="F302" s="93">
        <f t="shared" si="50"/>
        <v>8.4070157528703415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2" workbookViewId="0">
      <selection activeCell="E75" sqref="E7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835762.88</v>
      </c>
      <c r="E35" s="81">
        <f t="shared" si="7"/>
        <v>935465.54</v>
      </c>
      <c r="F35" s="63">
        <f t="shared" si="1"/>
        <v>111.9295391534977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835762.88</v>
      </c>
      <c r="E74" s="249">
        <v>935465.54</v>
      </c>
      <c r="F74" s="63">
        <f t="shared" si="1"/>
        <v>111.9295391534977</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835762.88</v>
      </c>
      <c r="E141" s="106">
        <f t="shared" si="28"/>
        <v>935465.54</v>
      </c>
      <c r="F141" s="82">
        <f t="shared" si="1"/>
        <v>111.9295391534977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86.72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86.72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86.72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86.72</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54957.72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956466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920098.5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734904.1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166184.59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19003.29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36367.5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946814.50000000012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910447.00000000012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723575.91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165133.76000000001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6.52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21730.81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36367.5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64609.219999999856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64609.22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250.35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64358.87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43896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Đođ</cp:lastModifiedBy>
  <cp:lastPrinted>2024-09-24T08:26:57Z</cp:lastPrinted>
  <dcterms:created xsi:type="dcterms:W3CDTF">2022-04-01T05:14:30Z</dcterms:created>
  <dcterms:modified xsi:type="dcterms:W3CDTF">2025-01-28T09:05:14Z</dcterms:modified>
</cp:coreProperties>
</file>